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70" windowHeight="7935" firstSheet="9" activeTab="23"/>
  </bookViews>
  <sheets>
    <sheet name="Bán Hồ sơ" sheetId="1" state="hidden" r:id="rId1"/>
    <sheet name="Nộp HS" sheetId="2" state="hidden" r:id="rId2"/>
    <sheet name="Tổng hợp ĐK" sheetId="3" state="hidden" r:id="rId3"/>
    <sheet name="Tổng tiền" sheetId="4" state="hidden" r:id="rId4"/>
    <sheet name="ÔN THI" sheetId="5" state="hidden" r:id="rId5"/>
    <sheet name="BSKT" sheetId="6" state="hidden" r:id="rId6"/>
    <sheet name="Sheet3" sheetId="7" state="hidden" r:id="rId7"/>
    <sheet name="ÔN THI (2)" sheetId="8" state="hidden" r:id="rId8"/>
    <sheet name="BSKT (2)" sheetId="9" state="hidden" r:id="rId9"/>
    <sheet name="202" sheetId="10" r:id="rId10"/>
    <sheet name="203" sheetId="11" r:id="rId11"/>
    <sheet name="204" sheetId="12" r:id="rId12"/>
    <sheet name="301" sheetId="13" r:id="rId13"/>
    <sheet name="302" sheetId="14" r:id="rId14"/>
    <sheet name="303" sheetId="15" r:id="rId15"/>
    <sheet name="304" sheetId="16" r:id="rId16"/>
    <sheet name="305" sheetId="17" r:id="rId17"/>
    <sheet name="306" sheetId="18" r:id="rId18"/>
    <sheet name="307" sheetId="19" r:id="rId19"/>
    <sheet name="308" sheetId="20" r:id="rId20"/>
    <sheet name="403" sheetId="21" r:id="rId21"/>
    <sheet name="404" sheetId="22" r:id="rId22"/>
    <sheet name="405" sheetId="23" r:id="rId23"/>
    <sheet name="702" sheetId="24" r:id="rId24"/>
  </sheets>
  <definedNames>
    <definedName name="_xlnm.Print_Titles" localSheetId="5">'BSKT'!$7:$9</definedName>
    <definedName name="_xlnm.Print_Titles" localSheetId="8">'BSKT (2)'!$7:$9</definedName>
    <definedName name="_xlnm.Print_Titles" localSheetId="4">'ÔN THI'!$6:$7</definedName>
    <definedName name="_xlnm.Print_Titles" localSheetId="7">'ÔN THI (2)'!$6:$7</definedName>
  </definedNames>
  <calcPr fullCalcOnLoad="1"/>
</workbook>
</file>

<file path=xl/sharedStrings.xml><?xml version="1.0" encoding="utf-8"?>
<sst xmlns="http://schemas.openxmlformats.org/spreadsheetml/2006/main" count="6070" uniqueCount="2004">
  <si>
    <t>PHÒNG QUẢN LÝ ĐÀO TẠO</t>
  </si>
  <si>
    <t>HỌC VIỆN CHÍNH SÁCH VÀ PHÁT TRIỂN</t>
  </si>
  <si>
    <t>STT</t>
  </si>
  <si>
    <t xml:space="preserve">Họ và </t>
  </si>
  <si>
    <t>Tên</t>
  </si>
  <si>
    <t>Ngày sinh</t>
  </si>
  <si>
    <t xml:space="preserve">Nơi sinh </t>
  </si>
  <si>
    <t>KHMI</t>
  </si>
  <si>
    <t>KHMA</t>
  </si>
  <si>
    <t>KTCC</t>
  </si>
  <si>
    <t>CSC</t>
  </si>
  <si>
    <t>HCC</t>
  </si>
  <si>
    <t>QLTCC</t>
  </si>
  <si>
    <t>CSXH</t>
  </si>
  <si>
    <t>CSKT</t>
  </si>
  <si>
    <t>CSNL</t>
  </si>
  <si>
    <t>M1</t>
  </si>
  <si>
    <t>M2</t>
  </si>
  <si>
    <t xml:space="preserve">Nguyễn Ngọc </t>
  </si>
  <si>
    <t>Hải</t>
  </si>
  <si>
    <t>14/04/1990</t>
  </si>
  <si>
    <t>Bắc Giang</t>
  </si>
  <si>
    <t>x</t>
  </si>
  <si>
    <t>Hoàng Huy</t>
  </si>
  <si>
    <t>Hiếu</t>
  </si>
  <si>
    <t>Thanh Hóa</t>
  </si>
  <si>
    <t>Nguyễn Thị</t>
  </si>
  <si>
    <t>Vy</t>
  </si>
  <si>
    <t>Hà Nội</t>
  </si>
  <si>
    <t>Mai Ngọc</t>
  </si>
  <si>
    <t>Quang</t>
  </si>
  <si>
    <t>Đỗ Hòa</t>
  </si>
  <si>
    <t>Hợp</t>
  </si>
  <si>
    <t>Nguyễn Thọ</t>
  </si>
  <si>
    <t>21/4/1980</t>
  </si>
  <si>
    <t>Lê Hoàng</t>
  </si>
  <si>
    <t>Anh</t>
  </si>
  <si>
    <t>27/7/1989</t>
  </si>
  <si>
    <t xml:space="preserve">Lại Thị Minh </t>
  </si>
  <si>
    <t>Thư</t>
  </si>
  <si>
    <t>Nam Định</t>
  </si>
  <si>
    <t xml:space="preserve">Trần Văn </t>
  </si>
  <si>
    <t>Tình</t>
  </si>
  <si>
    <t>21/01/1988</t>
  </si>
  <si>
    <t>Nguyễn Tuấn</t>
  </si>
  <si>
    <t>Linh</t>
  </si>
  <si>
    <t xml:space="preserve">Nguyễn Thu </t>
  </si>
  <si>
    <t>Hiền</t>
  </si>
  <si>
    <t>Yên Bái</t>
  </si>
  <si>
    <t xml:space="preserve">Nguyễn Minh </t>
  </si>
  <si>
    <t>Đức</t>
  </si>
  <si>
    <t>Phú Thọ</t>
  </si>
  <si>
    <t xml:space="preserve">Đỗ Mạnh </t>
  </si>
  <si>
    <t>Dũng</t>
  </si>
  <si>
    <t>17/11/1977</t>
  </si>
  <si>
    <t>Hưng Yên</t>
  </si>
  <si>
    <t>Hoàng Thị Kim</t>
  </si>
  <si>
    <t>Cương</t>
  </si>
  <si>
    <t>Ghi Chú</t>
  </si>
  <si>
    <t>Trần Quang</t>
  </si>
  <si>
    <t>Vinh</t>
  </si>
  <si>
    <t>23/8/1986</t>
  </si>
  <si>
    <t xml:space="preserve">Dương Văn </t>
  </si>
  <si>
    <t>Đặng Huyền</t>
  </si>
  <si>
    <t xml:space="preserve">Triệu Văn </t>
  </si>
  <si>
    <t>Thực</t>
  </si>
  <si>
    <t>14/12/1984</t>
  </si>
  <si>
    <t>chưa đk (gửi mail aHùng)</t>
  </si>
  <si>
    <t>Minh</t>
  </si>
  <si>
    <t xml:space="preserve">Lê </t>
  </si>
  <si>
    <t>22/11/1992</t>
  </si>
  <si>
    <t>Đặng Vũ</t>
  </si>
  <si>
    <t>Tùng</t>
  </si>
  <si>
    <t>29/8/1988</t>
  </si>
  <si>
    <t>Hải Dương</t>
  </si>
  <si>
    <t>chưa nộp tiền</t>
  </si>
  <si>
    <t>Tổng tiền</t>
  </si>
  <si>
    <t xml:space="preserve">Cao Tuấn </t>
  </si>
  <si>
    <t>Hiệp</t>
  </si>
  <si>
    <t>28/01/1991</t>
  </si>
  <si>
    <t>Nguyễn HoàngThiên</t>
  </si>
  <si>
    <t>Hương</t>
  </si>
  <si>
    <t>19/11/1990</t>
  </si>
  <si>
    <t>20/9/1984</t>
  </si>
  <si>
    <t>Đào Việt</t>
  </si>
  <si>
    <t>Hùng</t>
  </si>
  <si>
    <t>23/01/1979</t>
  </si>
  <si>
    <t>Nghiêm</t>
  </si>
  <si>
    <t>Đặng Quang</t>
  </si>
  <si>
    <t>16/06/1977</t>
  </si>
  <si>
    <t>Ngô Thị Thu</t>
  </si>
  <si>
    <t>Trang</t>
  </si>
  <si>
    <t>Thái Bình</t>
  </si>
  <si>
    <t xml:space="preserve">Vũ Tuấn </t>
  </si>
  <si>
    <t>Phạm Thị</t>
  </si>
  <si>
    <t>Liên</t>
  </si>
  <si>
    <t>28/04/1981</t>
  </si>
  <si>
    <t>Phan Đức</t>
  </si>
  <si>
    <t xml:space="preserve">Phạm Ngọc </t>
  </si>
  <si>
    <t>Thanh</t>
  </si>
  <si>
    <t>A Xuân KHPT</t>
  </si>
  <si>
    <t>Nguyễn Thị Tuyết</t>
  </si>
  <si>
    <t>Lan</t>
  </si>
  <si>
    <t>A Tuấn TTKT</t>
  </si>
  <si>
    <t>Chị Tâm CSC</t>
  </si>
  <si>
    <t>Chị Tân Anh KNN</t>
  </si>
  <si>
    <t>Chị Đông</t>
  </si>
  <si>
    <t>A Thành TCHC</t>
  </si>
  <si>
    <t xml:space="preserve">Bùi Văn </t>
  </si>
  <si>
    <t>Lâm</t>
  </si>
  <si>
    <t>22/9/1991</t>
  </si>
  <si>
    <t>23/02/1971</t>
  </si>
  <si>
    <t>Đào Thị Hồng</t>
  </si>
  <si>
    <t>27/03/1972</t>
  </si>
  <si>
    <t>Họ tên</t>
  </si>
  <si>
    <t>Số lượng</t>
  </si>
  <si>
    <t>Ghi chú</t>
  </si>
  <si>
    <t>Nguyễn Văn Hóa</t>
  </si>
  <si>
    <t>Phan Đức Vinh</t>
  </si>
  <si>
    <t>Hoàng Việt Anh</t>
  </si>
  <si>
    <t>Nguyễn Xuân Tùng</t>
  </si>
  <si>
    <t>Chú Tắc</t>
  </si>
  <si>
    <t>Nguyễn Lan Phương</t>
  </si>
  <si>
    <t>Hằng Phương</t>
  </si>
  <si>
    <t>Mạc T Thu Huyền</t>
  </si>
  <si>
    <t>Nguyễn Thị Yến</t>
  </si>
  <si>
    <t>Cao Tuấn Hiệp</t>
  </si>
  <si>
    <t>Phạm Ngọc Thanh</t>
  </si>
  <si>
    <t>Chị Thơm</t>
  </si>
  <si>
    <t>Nguyễn Tuấn Linh</t>
  </si>
  <si>
    <t>Lê T Mỹ Huyền</t>
  </si>
  <si>
    <t>Nguyễn T Tuyết Lan</t>
  </si>
  <si>
    <t>Đỗ Thu Hiền</t>
  </si>
  <si>
    <t>Nguyễn Thùy Linh</t>
  </si>
  <si>
    <t>Mai Ngọc Quang</t>
  </si>
  <si>
    <t>Đỗ Hòa Hợp</t>
  </si>
  <si>
    <t>Thân Tiến Dũng</t>
  </si>
  <si>
    <t>Tống Thị Ngọc</t>
  </si>
  <si>
    <t>Nguyễn Thị Vy</t>
  </si>
  <si>
    <t>Hoàng T Kim Cương</t>
  </si>
  <si>
    <t>Đặng Huyền Linh</t>
  </si>
  <si>
    <t>Phan Long Hợp</t>
  </si>
  <si>
    <t>Đào Việt Hùng</t>
  </si>
  <si>
    <t>Tạ Việt Hùng</t>
  </si>
  <si>
    <t>Lê Quân</t>
  </si>
  <si>
    <t>Nguyễn Thọ Hải</t>
  </si>
  <si>
    <t>Lê Hoàng Anh</t>
  </si>
  <si>
    <t>Lại T Minh Thư</t>
  </si>
  <si>
    <t>A Vinh QLĐT</t>
  </si>
  <si>
    <t>Trần Văn Tình</t>
  </si>
  <si>
    <t xml:space="preserve">Chị Quỳnh </t>
  </si>
  <si>
    <t>Mai T Hương Hoa</t>
  </si>
  <si>
    <t>Nguyễn Thu Hiền</t>
  </si>
  <si>
    <t>Chị Trúc KHPT</t>
  </si>
  <si>
    <t xml:space="preserve">Hoàng Việt </t>
  </si>
  <si>
    <t xml:space="preserve">Đặng Vũ </t>
  </si>
  <si>
    <t>Lê Anh Tuấn</t>
  </si>
  <si>
    <t>Nguyễn Hoàng Thiên Hương</t>
  </si>
  <si>
    <t>Dương Văn Hiệp</t>
  </si>
  <si>
    <t>A Việt Anh</t>
  </si>
  <si>
    <t>Phạm Thi Liên</t>
  </si>
  <si>
    <t xml:space="preserve">Ngô Thị Thu </t>
  </si>
  <si>
    <t>Vũ Tuấn</t>
  </si>
  <si>
    <t>DANH SÁCH MUA HỒ SƠ CAO HỌC</t>
  </si>
  <si>
    <t>TỔNG</t>
  </si>
  <si>
    <t>Nơi sinh</t>
  </si>
  <si>
    <t>14/4/1990</t>
  </si>
  <si>
    <t>14/9/1986</t>
  </si>
  <si>
    <t>Họ và</t>
  </si>
  <si>
    <t>DANH SÁCH THÍ SINH NỘP HỒ SƠ CAO HỌC</t>
  </si>
  <si>
    <t>26/10/1976</t>
  </si>
  <si>
    <t>Lại Thị Minh</t>
  </si>
  <si>
    <t>Ngày 9/2/2015: Phòng mượn 10.000.000đ tổ chức Tọa đàm CLC</t>
  </si>
  <si>
    <t xml:space="preserve">Bạn chị Tâm </t>
  </si>
  <si>
    <t>Thiếu 400.000đ</t>
  </si>
  <si>
    <t>Nguyễn Thanh</t>
  </si>
  <si>
    <t>Bình</t>
  </si>
  <si>
    <t>19/02/1983</t>
  </si>
  <si>
    <t>Quảng Nam</t>
  </si>
  <si>
    <t>Nguyễn Thanh Bình</t>
  </si>
  <si>
    <t xml:space="preserve">Phạm Hoài </t>
  </si>
  <si>
    <t>Nam</t>
  </si>
  <si>
    <t>25/11/1977</t>
  </si>
  <si>
    <t xml:space="preserve">Bùi Thị Thúy </t>
  </si>
  <si>
    <t>14/11/1983</t>
  </si>
  <si>
    <t>Bùi Thị Thúy</t>
  </si>
  <si>
    <t>DANH SÁCH ĐĂNG KÝ LỚP HỌC BỔ SUNG KIẾN THỨC</t>
  </si>
  <si>
    <t>Hoàng</t>
  </si>
  <si>
    <t>Vũ</t>
  </si>
  <si>
    <t>Vũ Hoàng</t>
  </si>
  <si>
    <t>16/6/1977</t>
  </si>
  <si>
    <t>Lê Việt</t>
  </si>
  <si>
    <t>Bạn a Vinh nộp trc</t>
  </si>
  <si>
    <t xml:space="preserve">Nguyễn Thị </t>
  </si>
  <si>
    <t>Hoàng Đức Hạnh</t>
  </si>
  <si>
    <t>Nguyễn Thị Hương</t>
  </si>
  <si>
    <t>28/05/1991</t>
  </si>
  <si>
    <t>Nguyễn Thu</t>
  </si>
  <si>
    <t>28/5/1991</t>
  </si>
  <si>
    <t xml:space="preserve">Đặng Mạnh </t>
  </si>
  <si>
    <t>31/7/1979</t>
  </si>
  <si>
    <t>Đặng Mạnh</t>
  </si>
  <si>
    <t>TA</t>
  </si>
  <si>
    <t>Mai Văn</t>
  </si>
  <si>
    <t>Sơn</t>
  </si>
  <si>
    <t>28/10/1982</t>
  </si>
  <si>
    <t>Bạn A Việt Anh</t>
  </si>
  <si>
    <t>Trần Thế</t>
  </si>
  <si>
    <t>20/9/1988</t>
  </si>
  <si>
    <t>Bạn A Đạt Luật</t>
  </si>
  <si>
    <t>Khuất Quang</t>
  </si>
  <si>
    <t>Huy</t>
  </si>
  <si>
    <t>18/8/1982</t>
  </si>
  <si>
    <t>Nguyễn Minh Tú</t>
  </si>
  <si>
    <t>Trần Thế Linh</t>
  </si>
  <si>
    <t>Đào Mạnh</t>
  </si>
  <si>
    <t>Cường</t>
  </si>
  <si>
    <t>17/5/1987</t>
  </si>
  <si>
    <t>Đặng</t>
  </si>
  <si>
    <t>26/2/1980</t>
  </si>
  <si>
    <t>Ngày 27/2/2015: Chị Đông mượn 16.000.000đ nộp gian hàng tuyển sinh Bách Khoa</t>
  </si>
  <si>
    <t>A Chinh</t>
  </si>
  <si>
    <t>Triệu Hồng Nhật</t>
  </si>
  <si>
    <t>Kết quyển 1 tiền học phí BSKT: 27.400.000Đ</t>
  </si>
  <si>
    <t>Kết quyển 1 tiền Hồ sơ + Lệ phí thi: 5.700.000</t>
  </si>
  <si>
    <t>dư 4.200.000 bạn Avinh chưa nhập chứng từ</t>
  </si>
  <si>
    <t xml:space="preserve">Nguyễn Thanh </t>
  </si>
  <si>
    <t>19/2/1983</t>
  </si>
  <si>
    <t>Lê Minh Dũng</t>
  </si>
  <si>
    <t>Chi Ánh</t>
  </si>
  <si>
    <t>Phạm Thế</t>
  </si>
  <si>
    <t>Tấn</t>
  </si>
  <si>
    <t>28/8/1984</t>
  </si>
  <si>
    <t xml:space="preserve">Lê Minh </t>
  </si>
  <si>
    <t>chưa đk (gửi mail Thơ)</t>
  </si>
  <si>
    <t>Nguyễn Đắc</t>
  </si>
  <si>
    <t>Hoàn</t>
  </si>
  <si>
    <t>15/1/1982</t>
  </si>
  <si>
    <t>Vũ Văn</t>
  </si>
  <si>
    <t>13/11/1982</t>
  </si>
  <si>
    <t>Hà Nam</t>
  </si>
  <si>
    <t>T</t>
  </si>
  <si>
    <t>Triệu Hồng</t>
  </si>
  <si>
    <t>Nhật</t>
  </si>
  <si>
    <t>Tuyên Quang</t>
  </si>
  <si>
    <t>Ngọc Anh</t>
  </si>
  <si>
    <t>Hảo</t>
  </si>
  <si>
    <t>Hoàng Thị</t>
  </si>
  <si>
    <t>ĐK trước, chưa xem bảng điểm</t>
  </si>
  <si>
    <t>27/4/1981</t>
  </si>
  <si>
    <t>Vũ Thị Thu</t>
  </si>
  <si>
    <t>Hà</t>
  </si>
  <si>
    <t>Lê Thị Cẩm</t>
  </si>
  <si>
    <t>Thơ</t>
  </si>
  <si>
    <t>27/7/1986</t>
  </si>
  <si>
    <t xml:space="preserve">Vũ Quang </t>
  </si>
  <si>
    <t>Vũ Quang Tùng</t>
  </si>
  <si>
    <t>19/11/1987</t>
  </si>
  <si>
    <t>Ninh Bình</t>
  </si>
  <si>
    <t>Phan Thanh</t>
  </si>
  <si>
    <t>Huyền</t>
  </si>
  <si>
    <t>30/12/1989</t>
  </si>
  <si>
    <t>Tú</t>
  </si>
  <si>
    <t>21/6/1989</t>
  </si>
  <si>
    <t>Lê Thị Ninh</t>
  </si>
  <si>
    <t>Nguyễn Thị Minh</t>
  </si>
  <si>
    <t>Huệ</t>
  </si>
  <si>
    <t>15/3/1971</t>
  </si>
  <si>
    <t>Hải Phòng</t>
  </si>
  <si>
    <t xml:space="preserve">Lê Thị </t>
  </si>
  <si>
    <t>Ninh</t>
  </si>
  <si>
    <t>25/6/1976</t>
  </si>
  <si>
    <t>Chưa nộp tiền</t>
  </si>
  <si>
    <t>Nghĩa</t>
  </si>
  <si>
    <t>18/4/1980</t>
  </si>
  <si>
    <t xml:space="preserve">Trần Quang </t>
  </si>
  <si>
    <t>Dương Văn</t>
  </si>
  <si>
    <t>TT</t>
  </si>
  <si>
    <t>4_3</t>
  </si>
  <si>
    <t>thiếu 200.000đ</t>
  </si>
  <si>
    <t xml:space="preserve">Chưa nộp tiền ÔN THI </t>
  </si>
  <si>
    <t>thiếu 4.200.000 chưa nộp tiền BSKT</t>
  </si>
  <si>
    <t>20.000.000</t>
  </si>
  <si>
    <t>Ngày 6/3/2015: Trích 4.000.000đ đưa chị Quỳnh mua đồ ăn teabreak lớp ôn thi</t>
  </si>
  <si>
    <t>Nghiệp</t>
  </si>
  <si>
    <t>Bộ công thương</t>
  </si>
  <si>
    <t>Nguyễn Thế Truyền</t>
  </si>
  <si>
    <t>Doãn Vương Hoàng</t>
  </si>
  <si>
    <t xml:space="preserve">Nguyễn Thế </t>
  </si>
  <si>
    <t>Truyền</t>
  </si>
  <si>
    <t>Doãn Vương</t>
  </si>
  <si>
    <t>15/10/1989</t>
  </si>
  <si>
    <t xml:space="preserve">Vương Tuấn </t>
  </si>
  <si>
    <t>Hưng</t>
  </si>
  <si>
    <t>29/7/1991</t>
  </si>
  <si>
    <t>Ngày 6/3/15: Trích 5.000.000đ chị Đông mượn nhập quỹ phòng (Quỳnh nhận)</t>
  </si>
  <si>
    <t>Phùng Huy</t>
  </si>
  <si>
    <t>Hào</t>
  </si>
  <si>
    <t>Tạp chí</t>
  </si>
  <si>
    <t>Nguyễn Khắc Sự</t>
  </si>
  <si>
    <t>Phùng Huy Hào</t>
  </si>
  <si>
    <t>Nguyễn Khắc</t>
  </si>
  <si>
    <t>Sự</t>
  </si>
  <si>
    <t>15/9/1981</t>
  </si>
  <si>
    <t xml:space="preserve">Vũ Minh </t>
  </si>
  <si>
    <t>18/10/1989</t>
  </si>
  <si>
    <t>Mai Thị Hương</t>
  </si>
  <si>
    <t>Hoa</t>
  </si>
  <si>
    <t>Hoàng Việt</t>
  </si>
  <si>
    <t>14/09/1986</t>
  </si>
  <si>
    <t xml:space="preserve">Nguyễn Tiến </t>
  </si>
  <si>
    <t>22/9/1985</t>
  </si>
  <si>
    <t xml:space="preserve">Công Hồng </t>
  </si>
  <si>
    <t>30/11/1986</t>
  </si>
  <si>
    <t xml:space="preserve">Nguyễn Xuân </t>
  </si>
  <si>
    <t>27/10/1976</t>
  </si>
  <si>
    <t>Hà Giang</t>
  </si>
  <si>
    <t>Ngày 7,8/3/2015</t>
  </si>
  <si>
    <t>Cao Bằng</t>
  </si>
  <si>
    <t xml:space="preserve">Lê Quốc </t>
  </si>
  <si>
    <t>Tuấn</t>
  </si>
  <si>
    <t>19/7/1977</t>
  </si>
  <si>
    <t>Nguyễn Văn</t>
  </si>
  <si>
    <t>25/9/1985</t>
  </si>
  <si>
    <t>Ngày 10/3/2015: 12.000.000đ A Vịnh mượn xúc tiến tuyển sinh</t>
  </si>
  <si>
    <t>TK</t>
  </si>
  <si>
    <t xml:space="preserve">Ngô Thanh </t>
  </si>
  <si>
    <t>10.3.15</t>
  </si>
  <si>
    <t>Date</t>
  </si>
  <si>
    <t>Nguyễn Thị Phương</t>
  </si>
  <si>
    <t>Quỳnh</t>
  </si>
  <si>
    <t>Thaái Bình</t>
  </si>
  <si>
    <t xml:space="preserve">Thanh Hóa </t>
  </si>
  <si>
    <t xml:space="preserve">Nguyễn Lan </t>
  </si>
  <si>
    <t>Phương</t>
  </si>
  <si>
    <t>18/9/1984</t>
  </si>
  <si>
    <t>Ngày 12/3/2015: Trích 6.000.000đ đưa chị Quỳnh mua đồ ăn teabreak lớp ôn thi</t>
  </si>
  <si>
    <t>Nguyễn Lan</t>
  </si>
  <si>
    <t xml:space="preserve">Mạc Thị Thu </t>
  </si>
  <si>
    <t>21/7/1992</t>
  </si>
  <si>
    <t>Quảng Ninh</t>
  </si>
  <si>
    <t>Ngày 12/3/2015: trích 1.500.000đ trả tiền giảng cho a Bình (Vụ SĐH)</t>
  </si>
  <si>
    <t>Ngô Thanh</t>
  </si>
  <si>
    <t xml:space="preserve">Nguyễn Quang </t>
  </si>
  <si>
    <t>Lộc</t>
  </si>
  <si>
    <t>19/9/1987</t>
  </si>
  <si>
    <t>Vĩnh Phúc</t>
  </si>
  <si>
    <t>Ngày 13/3/2015</t>
  </si>
  <si>
    <t>Hoàng Đức</t>
  </si>
  <si>
    <t>Hạnh</t>
  </si>
  <si>
    <t>25/11/1983</t>
  </si>
  <si>
    <t>Hoàng Bạch</t>
  </si>
  <si>
    <t>Dương</t>
  </si>
  <si>
    <t>16/10/1981</t>
  </si>
  <si>
    <t xml:space="preserve">Phạm Thanh </t>
  </si>
  <si>
    <t>24/10/1985</t>
  </si>
  <si>
    <t>Nguyễn Xuân</t>
  </si>
  <si>
    <t>Đỗ Đức</t>
  </si>
  <si>
    <t>Ánh</t>
  </si>
  <si>
    <t>17.3.15</t>
  </si>
  <si>
    <t xml:space="preserve">Đặng Viết </t>
  </si>
  <si>
    <t>Ngọc</t>
  </si>
  <si>
    <t>Nghệ An</t>
  </si>
  <si>
    <t>14/2/1984</t>
  </si>
  <si>
    <t>thiếu ảnh</t>
  </si>
  <si>
    <t xml:space="preserve">Ngày 23/3/15: Đưa chị Đông 10.000.000đ </t>
  </si>
  <si>
    <t>Ngày 19/3/15: Đưa A Hùng 100.000.000đ công việc chung</t>
  </si>
  <si>
    <t>23/1/1979</t>
  </si>
  <si>
    <t>Ngày 25/3/2015: Trích 2.000.000đ trả tiền giảng cho A Cường (Bộ KH&amp;ĐT)</t>
  </si>
  <si>
    <t xml:space="preserve">Hoàng Huy </t>
  </si>
  <si>
    <t xml:space="preserve">Phạm Thị </t>
  </si>
  <si>
    <t>28/4/1981</t>
  </si>
  <si>
    <t>Bằng nước ngoài chưa lấy công chứng, miễn thi TA</t>
  </si>
  <si>
    <t xml:space="preserve">Miễn thi TA </t>
  </si>
  <si>
    <t>Công Hồng</t>
  </si>
  <si>
    <t xml:space="preserve">Triệu Hồng </t>
  </si>
  <si>
    <t xml:space="preserve">Khuất Quang </t>
  </si>
  <si>
    <t>Bảng điểm chưa công chứng</t>
  </si>
  <si>
    <t>Bảng điểm photo</t>
  </si>
  <si>
    <t xml:space="preserve">Phan Thanh </t>
  </si>
  <si>
    <t>Vũ Quang</t>
  </si>
  <si>
    <t>Miễn thi TA CHƯA NỘP ĐƠN</t>
  </si>
  <si>
    <t>Chưa nộp hs</t>
  </si>
  <si>
    <t>Đỗ Mạnh</t>
  </si>
  <si>
    <t>bảng điểm photo</t>
  </si>
  <si>
    <t>Ngày 1/4/2015: Trích 2.000.000đ trả tiền giảng cho A Bình (Vụ SĐH)</t>
  </si>
  <si>
    <t>Kết quyển 3 tiền BSKT: 35.200.000Đ</t>
  </si>
  <si>
    <t>Kết quyển 2 tiền BSKT: 109.400.000Đ</t>
  </si>
  <si>
    <t>Ngày 6/4/2015: Trích 10.000.000đ A Thành TCHC vay đi công việc của Học viện</t>
  </si>
  <si>
    <t>TỔNG TIỀN</t>
  </si>
  <si>
    <t>Tổng Tín chỉ</t>
  </si>
  <si>
    <t>DANH SÁCH LỚP ÔN THI
TUYỂN SINH CAO HỌC CHÍNH SÁCH CÔNG ĐỢT 1 NĂM 2015</t>
  </si>
  <si>
    <t>(Ban hành kèm theo Quyết định số       /QĐ-HVCSPT ngày        tháng       năm 2015 của Học viện Chinh sách và Phát triển)</t>
  </si>
  <si>
    <t>Tổng số buổi</t>
  </si>
  <si>
    <t>Số buổi học</t>
  </si>
  <si>
    <t>DANH SÁCH LỚP HỌC BỔ SUNG KIẾN THỨC
KỲ THI TUYỂN SINH CAO HỌC CHÍNH SÁCH CÔNG ĐỢT 1 NĂM 2015 (KHÓA 1)</t>
  </si>
  <si>
    <t>Phạm Quốc</t>
  </si>
  <si>
    <t>Trình</t>
  </si>
  <si>
    <t>22/8/1985</t>
  </si>
  <si>
    <t>Số tín chỉ</t>
  </si>
  <si>
    <t xml:space="preserve">TỔNG </t>
  </si>
  <si>
    <t>Số học viên</t>
  </si>
  <si>
    <t>(Ban hành kèm theo Quyết định số       /QĐ-HVCSPT ngày        tháng       năm 2015 của Học viện Chính sách và Phát triển)</t>
  </si>
  <si>
    <t>(Ban hành kèm theo Quyết định số       /QĐ-HVCSPT ngày        tháng       năm 2015
của Học viện Chính sách và Phát triển)</t>
  </si>
  <si>
    <t xml:space="preserve">Họ </t>
  </si>
  <si>
    <t>Miễn TA</t>
  </si>
  <si>
    <t>xem lại miễn TA</t>
  </si>
  <si>
    <t>Thiếu bảng điểm công chứng</t>
  </si>
  <si>
    <t>Thiếu bằng + bảng điểm công chứng</t>
  </si>
  <si>
    <t>Thiếu bằng công chứng</t>
  </si>
  <si>
    <t>Miễn TA (cử nhân TA ĐHNN)</t>
  </si>
  <si>
    <t>Miễn TATại chức ĐHNN</t>
  </si>
  <si>
    <t>Thiếu ảnh + bằng + bảng điểm công chứng</t>
  </si>
  <si>
    <t>Thiếu công chứng của cục KT&amp;KĐCLGD</t>
  </si>
  <si>
    <t>Bỏ thi, ko đủ ĐK dự thi</t>
  </si>
  <si>
    <t>Miễn TA Tại chức ĐHNN</t>
  </si>
  <si>
    <t>Miễn TA Chứng chỉ B2 ĐHSP TPHCM</t>
  </si>
  <si>
    <t>SBD</t>
  </si>
  <si>
    <t>Mã SV</t>
  </si>
  <si>
    <t>Phòng thi: 202</t>
  </si>
  <si>
    <t>CDR001</t>
  </si>
  <si>
    <t>CDR002</t>
  </si>
  <si>
    <t>CDR003</t>
  </si>
  <si>
    <t>CDR004</t>
  </si>
  <si>
    <t>CDR005</t>
  </si>
  <si>
    <t>CDR006</t>
  </si>
  <si>
    <t>CDR007</t>
  </si>
  <si>
    <t>CDR008</t>
  </si>
  <si>
    <t>CDR009</t>
  </si>
  <si>
    <t>CDR010</t>
  </si>
  <si>
    <t>CDR011</t>
  </si>
  <si>
    <t>CDR012</t>
  </si>
  <si>
    <t>CDR013</t>
  </si>
  <si>
    <t>CDR014</t>
  </si>
  <si>
    <t>CDR015</t>
  </si>
  <si>
    <t>CDR016</t>
  </si>
  <si>
    <t>CDR017</t>
  </si>
  <si>
    <t>CDR018</t>
  </si>
  <si>
    <t>CDR019</t>
  </si>
  <si>
    <t>CDR020</t>
  </si>
  <si>
    <t>5053401001</t>
  </si>
  <si>
    <t>Nguyễn Thái</t>
  </si>
  <si>
    <t>An</t>
  </si>
  <si>
    <t>17/09/1996</t>
  </si>
  <si>
    <t>5053401002</t>
  </si>
  <si>
    <t>Đỗ Thị Ngọc</t>
  </si>
  <si>
    <t>02/05/1995</t>
  </si>
  <si>
    <t>5053101002</t>
  </si>
  <si>
    <t>Đoàn Mai</t>
  </si>
  <si>
    <t>14/10/1996</t>
  </si>
  <si>
    <t>5053106001</t>
  </si>
  <si>
    <t>Hà Quỳnh</t>
  </si>
  <si>
    <t>21/01/1996</t>
  </si>
  <si>
    <t>5053106005</t>
  </si>
  <si>
    <t>Lê Đức</t>
  </si>
  <si>
    <t>09/04/1995</t>
  </si>
  <si>
    <t>5053402028</t>
  </si>
  <si>
    <t>Lê Thị Lan</t>
  </si>
  <si>
    <t>03/06/1996</t>
  </si>
  <si>
    <t>5053106003</t>
  </si>
  <si>
    <t>Nguyễn Đức</t>
  </si>
  <si>
    <t>02/12/1996</t>
  </si>
  <si>
    <t>5053402001</t>
  </si>
  <si>
    <t>Nguyễn Hoàng</t>
  </si>
  <si>
    <t>01/05/1996</t>
  </si>
  <si>
    <t>5053101056</t>
  </si>
  <si>
    <t>Nguyễn Lê Thảo</t>
  </si>
  <si>
    <t>24/08/1996</t>
  </si>
  <si>
    <t>5053402002</t>
  </si>
  <si>
    <t>Nguyễn Quốc</t>
  </si>
  <si>
    <t>29/02/1996</t>
  </si>
  <si>
    <t>5053402003</t>
  </si>
  <si>
    <t>Nguyễn Thị Lan</t>
  </si>
  <si>
    <t>01/06/1996</t>
  </si>
  <si>
    <t>5053101302</t>
  </si>
  <si>
    <t>Nguyễn Thị Ngọc</t>
  </si>
  <si>
    <t>06/09/1996</t>
  </si>
  <si>
    <t>5053101202</t>
  </si>
  <si>
    <t>25/08/1996</t>
  </si>
  <si>
    <t>5053402067</t>
  </si>
  <si>
    <t>Nguyễn Thị Thảo</t>
  </si>
  <si>
    <t>20/10/1996</t>
  </si>
  <si>
    <t>5053106041</t>
  </si>
  <si>
    <t>Nguyễn Thị Thúy</t>
  </si>
  <si>
    <t>28/10/1996</t>
  </si>
  <si>
    <t>5053105002</t>
  </si>
  <si>
    <t>Nguyễn Thị Vân</t>
  </si>
  <si>
    <t>5053402029</t>
  </si>
  <si>
    <t>05/11/1996</t>
  </si>
  <si>
    <t>5053101201</t>
  </si>
  <si>
    <t>Nguyễn Việt</t>
  </si>
  <si>
    <t>06/10/1996</t>
  </si>
  <si>
    <t>5053101303</t>
  </si>
  <si>
    <t>31/10/1996</t>
  </si>
  <si>
    <t>Ký Tên</t>
  </si>
  <si>
    <t>Tổng số: …… Thí sinh        Số thí sinh dự thi:………         Số bài thi:…………  Số tờ giấy thi:…………..</t>
  </si>
  <si>
    <t>Họ tên và chữ ký cán bộ coi thi thứ nhất:………………………………………</t>
  </si>
  <si>
    <t>Họ tên và chữ ký cán bộ coi thi thứ hai:………………………………………..</t>
  </si>
  <si>
    <t xml:space="preserve">         PHÒNG QUẢN LÝ ĐÀO TẠO</t>
  </si>
  <si>
    <t>DANH SÁCH THÍ SINH</t>
  </si>
  <si>
    <t xml:space="preserve">Họ tên </t>
  </si>
  <si>
    <t>5053402068</t>
  </si>
  <si>
    <t>03/07/1996</t>
  </si>
  <si>
    <t>5053101001</t>
  </si>
  <si>
    <t>Phạm Mai</t>
  </si>
  <si>
    <t>30/08/1996</t>
  </si>
  <si>
    <t>5053106039</t>
  </si>
  <si>
    <t>Phạm Ngọc</t>
  </si>
  <si>
    <t>01/12/1996</t>
  </si>
  <si>
    <t>5053101301</t>
  </si>
  <si>
    <t>Tào Thế</t>
  </si>
  <si>
    <t>10/07/1996</t>
  </si>
  <si>
    <t>5053402027</t>
  </si>
  <si>
    <t>Trần Ngọc</t>
  </si>
  <si>
    <t>23/10/1996</t>
  </si>
  <si>
    <t>5053106040</t>
  </si>
  <si>
    <t>Trương Bảo</t>
  </si>
  <si>
    <t>22/07/1996</t>
  </si>
  <si>
    <t>5043402053</t>
  </si>
  <si>
    <t>Võ Đức</t>
  </si>
  <si>
    <t>20/10/1994</t>
  </si>
  <si>
    <t>5053106004</t>
  </si>
  <si>
    <t>Vũ Trung</t>
  </si>
  <si>
    <t>22/02/1996</t>
  </si>
  <si>
    <t>5053401003</t>
  </si>
  <si>
    <t>Vương Thị Ngọc</t>
  </si>
  <si>
    <t>28/10/1995</t>
  </si>
  <si>
    <t>5053402004</t>
  </si>
  <si>
    <t>Lưu Ngọc</t>
  </si>
  <si>
    <t>22/05/1996</t>
  </si>
  <si>
    <t>CDR021</t>
  </si>
  <si>
    <t>CDR022</t>
  </si>
  <si>
    <t>CDR023</t>
  </si>
  <si>
    <t>CDR024</t>
  </si>
  <si>
    <t>CDR025</t>
  </si>
  <si>
    <t>CDR026</t>
  </si>
  <si>
    <t>CDR027</t>
  </si>
  <si>
    <t>CDR028</t>
  </si>
  <si>
    <t>CDR029</t>
  </si>
  <si>
    <t>CDR030</t>
  </si>
  <si>
    <t>Phòng thi: 203</t>
  </si>
  <si>
    <t>5053401004</t>
  </si>
  <si>
    <t>Phan Thị Ngọc</t>
  </si>
  <si>
    <t>Ánh</t>
  </si>
  <si>
    <t>05/04/1996</t>
  </si>
  <si>
    <t>5053402030</t>
  </si>
  <si>
    <t>Bảo</t>
  </si>
  <si>
    <t>14/07/1996</t>
  </si>
  <si>
    <t>5053101058</t>
  </si>
  <si>
    <t>Hoàng Thị Ngọc</t>
  </si>
  <si>
    <t>Bích</t>
  </si>
  <si>
    <t>05/01/1996</t>
  </si>
  <si>
    <t>5053106042</t>
  </si>
  <si>
    <t>Vũ Thị Ngọc</t>
  </si>
  <si>
    <t>29/03/1996</t>
  </si>
  <si>
    <t>5053402069</t>
  </si>
  <si>
    <t>Đinh Thị Thanh</t>
  </si>
  <si>
    <t>30/12/1996</t>
  </si>
  <si>
    <t>5053101003</t>
  </si>
  <si>
    <t>24/04/1996</t>
  </si>
  <si>
    <t>5053402031</t>
  </si>
  <si>
    <t>Hoàng Thị Linh</t>
  </si>
  <si>
    <t>Chi</t>
  </si>
  <si>
    <t>5053402070</t>
  </si>
  <si>
    <t>Đoàn Thị Hồng</t>
  </si>
  <si>
    <t>Chinh</t>
  </si>
  <si>
    <t>29/08/1996</t>
  </si>
  <si>
    <t>5053106043</t>
  </si>
  <si>
    <t>05/07/1995</t>
  </si>
  <si>
    <t>5053106044</t>
  </si>
  <si>
    <t>27/02/1996</t>
  </si>
  <si>
    <t>5053101004</t>
  </si>
  <si>
    <t>Phạm Thị Việt</t>
  </si>
  <si>
    <t>19/07/1996</t>
  </si>
  <si>
    <t>5053101059</t>
  </si>
  <si>
    <t>Tô Thị</t>
  </si>
  <si>
    <t>Chỉnh</t>
  </si>
  <si>
    <t>05/03/1995</t>
  </si>
  <si>
    <t>5053106006</t>
  </si>
  <si>
    <t>Nguyễn Cảnh</t>
  </si>
  <si>
    <t>Chương</t>
  </si>
  <si>
    <t>24/08/1994</t>
  </si>
  <si>
    <t>5053106045</t>
  </si>
  <si>
    <t>Nguyễn Sinh</t>
  </si>
  <si>
    <t>Cung</t>
  </si>
  <si>
    <t>18/10/1996</t>
  </si>
  <si>
    <t>5053101005</t>
  </si>
  <si>
    <t>Dương Tuấn</t>
  </si>
  <si>
    <t>18/03/1996</t>
  </si>
  <si>
    <t>5053101060</t>
  </si>
  <si>
    <t>Tạ Văn</t>
  </si>
  <si>
    <t>17/12/1996</t>
  </si>
  <si>
    <t>5053101006</t>
  </si>
  <si>
    <t>Nguyễn Hải</t>
  </si>
  <si>
    <t>Đăng</t>
  </si>
  <si>
    <t>5053106046</t>
  </si>
  <si>
    <t>Nguyễn Tiến</t>
  </si>
  <si>
    <t>Đạt</t>
  </si>
  <si>
    <t>02/06/1996</t>
  </si>
  <si>
    <t>5053105003</t>
  </si>
  <si>
    <t>5053101061</t>
  </si>
  <si>
    <t>Vy Tiến</t>
  </si>
  <si>
    <t>08/02/1996</t>
  </si>
  <si>
    <t>5053105004</t>
  </si>
  <si>
    <t>Hoàng Đắc</t>
  </si>
  <si>
    <t>Đậu</t>
  </si>
  <si>
    <t>5053402005</t>
  </si>
  <si>
    <t>Nguyễn Bích</t>
  </si>
  <si>
    <t>Diệp</t>
  </si>
  <si>
    <t>10/11/1996</t>
  </si>
  <si>
    <t>5053101007</t>
  </si>
  <si>
    <t>Dịu</t>
  </si>
  <si>
    <t>09/05/1995</t>
  </si>
  <si>
    <t>5053106007</t>
  </si>
  <si>
    <t>Nguyễn Minh</t>
  </si>
  <si>
    <t>23/05/1996</t>
  </si>
  <si>
    <t>5053101203</t>
  </si>
  <si>
    <t>Trần Huỳnh</t>
  </si>
  <si>
    <t>5053101008</t>
  </si>
  <si>
    <t>Bùi Thị</t>
  </si>
  <si>
    <t>Dung</t>
  </si>
  <si>
    <t>19/05/1996</t>
  </si>
  <si>
    <t>5053105005</t>
  </si>
  <si>
    <t>Lữ Thị</t>
  </si>
  <si>
    <t>02/01/1995</t>
  </si>
  <si>
    <t>5053402006</t>
  </si>
  <si>
    <t>Ngô Thùy</t>
  </si>
  <si>
    <t>08/11/1996</t>
  </si>
  <si>
    <t>5053106047</t>
  </si>
  <si>
    <t>Nguyễn Thị Kim</t>
  </si>
  <si>
    <t>11/02/1996</t>
  </si>
  <si>
    <t>5053402071</t>
  </si>
  <si>
    <t>Nguyễn Thị Thuỳ</t>
  </si>
  <si>
    <t>19/11/1996</t>
  </si>
  <si>
    <t>5053402033</t>
  </si>
  <si>
    <t>Phạm Thị Thùy</t>
  </si>
  <si>
    <t>5053402034</t>
  </si>
  <si>
    <t>Nguyễn Công Anh</t>
  </si>
  <si>
    <t>24/01/1996</t>
  </si>
  <si>
    <t>5053101204</t>
  </si>
  <si>
    <t>Nguyễn Hợp</t>
  </si>
  <si>
    <t>5053105006</t>
  </si>
  <si>
    <t>27/08/1996</t>
  </si>
  <si>
    <t>5053106008</t>
  </si>
  <si>
    <t>5053101307</t>
  </si>
  <si>
    <t>Dương Thu</t>
  </si>
  <si>
    <t>15/10/1995</t>
  </si>
  <si>
    <t>5053101205</t>
  </si>
  <si>
    <t>Nguyễn Thuỳ</t>
  </si>
  <si>
    <t>5053401005</t>
  </si>
  <si>
    <t>Vũ Thúy</t>
  </si>
  <si>
    <t>04/04/1996</t>
  </si>
  <si>
    <t>5053101308</t>
  </si>
  <si>
    <t>Phạm Văn</t>
  </si>
  <si>
    <t>Duy</t>
  </si>
  <si>
    <t>06/12/1996</t>
  </si>
  <si>
    <t>5053105007</t>
  </si>
  <si>
    <t>Duyên</t>
  </si>
  <si>
    <t>27/05/1995</t>
  </si>
  <si>
    <t>5053401006</t>
  </si>
  <si>
    <t>Đinh Hoàng</t>
  </si>
  <si>
    <t>Giang</t>
  </si>
  <si>
    <t>11/06/1996</t>
  </si>
  <si>
    <t>5053402007</t>
  </si>
  <si>
    <t>Lê Hương</t>
  </si>
  <si>
    <t>12/12/1995</t>
  </si>
  <si>
    <t>5053402035</t>
  </si>
  <si>
    <t>Nguyễn Linh</t>
  </si>
  <si>
    <t>14/08/1996</t>
  </si>
  <si>
    <t>5053105008</t>
  </si>
  <si>
    <t>Nguyễn Phương</t>
  </si>
  <si>
    <t>02/08/1996</t>
  </si>
  <si>
    <t>5053106009</t>
  </si>
  <si>
    <t>Nguyễn Thị Trà</t>
  </si>
  <si>
    <t>5053106048</t>
  </si>
  <si>
    <t>Phạm Hương</t>
  </si>
  <si>
    <t>05/07/1996</t>
  </si>
  <si>
    <t>5053402072</t>
  </si>
  <si>
    <t>Phan Hương</t>
  </si>
  <si>
    <t>11/11/1996</t>
  </si>
  <si>
    <t>5053401007</t>
  </si>
  <si>
    <t>Nguyễn Danh</t>
  </si>
  <si>
    <t>Giảng</t>
  </si>
  <si>
    <t>05/08/1996</t>
  </si>
  <si>
    <t>5053106010</t>
  </si>
  <si>
    <t>Giáp</t>
  </si>
  <si>
    <t>22/11/1996</t>
  </si>
  <si>
    <t>CDR031</t>
  </si>
  <si>
    <t>CDR032</t>
  </si>
  <si>
    <t>CDR033</t>
  </si>
  <si>
    <t>CDR034</t>
  </si>
  <si>
    <t>CDR035</t>
  </si>
  <si>
    <t>CDR036</t>
  </si>
  <si>
    <t>CDR037</t>
  </si>
  <si>
    <t>CDR038</t>
  </si>
  <si>
    <t>CDR039</t>
  </si>
  <si>
    <t>CDR040</t>
  </si>
  <si>
    <t>CDR041</t>
  </si>
  <si>
    <t>CDR042</t>
  </si>
  <si>
    <t>CDR043</t>
  </si>
  <si>
    <t>CDR044</t>
  </si>
  <si>
    <t>CDR045</t>
  </si>
  <si>
    <t>CDR046</t>
  </si>
  <si>
    <t>CDR047</t>
  </si>
  <si>
    <t>CDR048</t>
  </si>
  <si>
    <t>CDR049</t>
  </si>
  <si>
    <t>CDR050</t>
  </si>
  <si>
    <t>CDR051</t>
  </si>
  <si>
    <t>CDR052</t>
  </si>
  <si>
    <t>CDR053</t>
  </si>
  <si>
    <t>CDR054</t>
  </si>
  <si>
    <t>CDR055</t>
  </si>
  <si>
    <t>CDR056</t>
  </si>
  <si>
    <t>CDR057</t>
  </si>
  <si>
    <t>CDR058</t>
  </si>
  <si>
    <t>CDR059</t>
  </si>
  <si>
    <t>CDR060</t>
  </si>
  <si>
    <t>CDR061</t>
  </si>
  <si>
    <t>CDR062</t>
  </si>
  <si>
    <t>CDR063</t>
  </si>
  <si>
    <t>CDR064</t>
  </si>
  <si>
    <t>CDR065</t>
  </si>
  <si>
    <t>CDR066</t>
  </si>
  <si>
    <t>CDR067</t>
  </si>
  <si>
    <t>CDR068</t>
  </si>
  <si>
    <t>CDR069</t>
  </si>
  <si>
    <t>CDR070</t>
  </si>
  <si>
    <t>CDR071</t>
  </si>
  <si>
    <t>CDR072</t>
  </si>
  <si>
    <t>CDR073</t>
  </si>
  <si>
    <t>CDR074</t>
  </si>
  <si>
    <t>CDR075</t>
  </si>
  <si>
    <t>CDR076</t>
  </si>
  <si>
    <t>CDR077</t>
  </si>
  <si>
    <t>CDR078</t>
  </si>
  <si>
    <t>CDR079</t>
  </si>
  <si>
    <t>CDR080</t>
  </si>
  <si>
    <t>Phòng thi: 204</t>
  </si>
  <si>
    <t>5053101310</t>
  </si>
  <si>
    <t>An Thị Việt</t>
  </si>
  <si>
    <t>30/04/1996</t>
  </si>
  <si>
    <t>5053101312</t>
  </si>
  <si>
    <t>Cao Hoàng</t>
  </si>
  <si>
    <t>09/03/1996</t>
  </si>
  <si>
    <t>5053401009</t>
  </si>
  <si>
    <t>Lê Minh</t>
  </si>
  <si>
    <t>31/12/1996</t>
  </si>
  <si>
    <t>5053101311</t>
  </si>
  <si>
    <t>Nguyễn Ngân</t>
  </si>
  <si>
    <t>31/01/1996</t>
  </si>
  <si>
    <t>5053101009</t>
  </si>
  <si>
    <t>5053402036</t>
  </si>
  <si>
    <t>12/11/1996</t>
  </si>
  <si>
    <t>5053401008</t>
  </si>
  <si>
    <t>Trần Nguyệt</t>
  </si>
  <si>
    <t>30/07/1996</t>
  </si>
  <si>
    <t>5053101207</t>
  </si>
  <si>
    <t>Trần Thị Việt</t>
  </si>
  <si>
    <t>05/02/1996</t>
  </si>
  <si>
    <t>5053402073</t>
  </si>
  <si>
    <t>Trịnh Thị Ngọc</t>
  </si>
  <si>
    <t>13/06/1996</t>
  </si>
  <si>
    <t>5053106049</t>
  </si>
  <si>
    <t>Trịnh Thị Thu</t>
  </si>
  <si>
    <t>22/03/1996</t>
  </si>
  <si>
    <t>5053101010</t>
  </si>
  <si>
    <t>11/12/1996</t>
  </si>
  <si>
    <t>5053101208</t>
  </si>
  <si>
    <t>Hoàng Ngọc</t>
  </si>
  <si>
    <t>17/10/1996</t>
  </si>
  <si>
    <t>5053105009</t>
  </si>
  <si>
    <t>Mạc Phan</t>
  </si>
  <si>
    <t>23/08/1996</t>
  </si>
  <si>
    <t>5053106011</t>
  </si>
  <si>
    <t>Mai Thị</t>
  </si>
  <si>
    <t>16/06/1996</t>
  </si>
  <si>
    <t>5053101065</t>
  </si>
  <si>
    <t>28/12/1996</t>
  </si>
  <si>
    <t>5053402008</t>
  </si>
  <si>
    <t>Phùng Thanh</t>
  </si>
  <si>
    <t>25/09/1996</t>
  </si>
  <si>
    <t>5053402074</t>
  </si>
  <si>
    <t>Đinh Thị</t>
  </si>
  <si>
    <t>Hằng</t>
  </si>
  <si>
    <t>05/03/1996</t>
  </si>
  <si>
    <t>5053101012</t>
  </si>
  <si>
    <t>5053101013</t>
  </si>
  <si>
    <t>Lê Thị Bích</t>
  </si>
  <si>
    <t>02/04/1996</t>
  </si>
  <si>
    <t>5053101014</t>
  </si>
  <si>
    <t>Lý Thị Mỹ</t>
  </si>
  <si>
    <t>22/06/1996</t>
  </si>
  <si>
    <t>5053101068</t>
  </si>
  <si>
    <t>Nguyễn Hồng</t>
  </si>
  <si>
    <t>30/10/1996</t>
  </si>
  <si>
    <t>CDR081</t>
  </si>
  <si>
    <t>CDR082</t>
  </si>
  <si>
    <t>CDR083</t>
  </si>
  <si>
    <t>CDR084</t>
  </si>
  <si>
    <t>CDR085</t>
  </si>
  <si>
    <t>CDR086</t>
  </si>
  <si>
    <t>CDR087</t>
  </si>
  <si>
    <t>CDR088</t>
  </si>
  <si>
    <t>CDR089</t>
  </si>
  <si>
    <t>CDR090</t>
  </si>
  <si>
    <t>CDR091</t>
  </si>
  <si>
    <t>CDR092</t>
  </si>
  <si>
    <t>CDR093</t>
  </si>
  <si>
    <t>CDR094</t>
  </si>
  <si>
    <t>CDR095</t>
  </si>
  <si>
    <t>CDR096</t>
  </si>
  <si>
    <t>CDR097</t>
  </si>
  <si>
    <t>CDR098</t>
  </si>
  <si>
    <t>CDR099</t>
  </si>
  <si>
    <t>CDR100</t>
  </si>
  <si>
    <t>CDR101</t>
  </si>
  <si>
    <t>CDR102</t>
  </si>
  <si>
    <t>CDR103</t>
  </si>
  <si>
    <t>Phòng thi: 301</t>
  </si>
  <si>
    <t>5053402009</t>
  </si>
  <si>
    <t>19/06/1996</t>
  </si>
  <si>
    <t>5053106050</t>
  </si>
  <si>
    <t>25/10/1996</t>
  </si>
  <si>
    <t>5053401010</t>
  </si>
  <si>
    <t>03/04/1996</t>
  </si>
  <si>
    <t>5053101067</t>
  </si>
  <si>
    <t>Trần Thúy</t>
  </si>
  <si>
    <t>15/07/1996</t>
  </si>
  <si>
    <t>5053101209</t>
  </si>
  <si>
    <t>Trương Thị Mỹ</t>
  </si>
  <si>
    <t>07/10/1996</t>
  </si>
  <si>
    <t>5053105010</t>
  </si>
  <si>
    <t>Vũ Thị</t>
  </si>
  <si>
    <t>5053402010</t>
  </si>
  <si>
    <t>03/01/1996</t>
  </si>
  <si>
    <t>5053101069</t>
  </si>
  <si>
    <t>Nguyễn Thị Hiền</t>
  </si>
  <si>
    <t>5053106051</t>
  </si>
  <si>
    <t>Hậu</t>
  </si>
  <si>
    <t>16/03/1996</t>
  </si>
  <si>
    <t>5053105011</t>
  </si>
  <si>
    <t>Nguyễn Mai</t>
  </si>
  <si>
    <t>Hiên</t>
  </si>
  <si>
    <t>15/06/1996</t>
  </si>
  <si>
    <t>5053402011</t>
  </si>
  <si>
    <t>Đinh Thị Thu</t>
  </si>
  <si>
    <t>5053101015</t>
  </si>
  <si>
    <t>Đỗ Thị</t>
  </si>
  <si>
    <t>09/05/1996</t>
  </si>
  <si>
    <t>5053402037</t>
  </si>
  <si>
    <t>Hà Thị Dương</t>
  </si>
  <si>
    <t>5053105012</t>
  </si>
  <si>
    <t>5053101314</t>
  </si>
  <si>
    <t>19/12/1996</t>
  </si>
  <si>
    <t>5053106012</t>
  </si>
  <si>
    <t>Nguyễn Thị Thu</t>
  </si>
  <si>
    <t>5053401011</t>
  </si>
  <si>
    <t>5053101313</t>
  </si>
  <si>
    <t>Phạm Thị Thanh</t>
  </si>
  <si>
    <t>20/09/1996</t>
  </si>
  <si>
    <t>CDR104</t>
  </si>
  <si>
    <t>CDR105</t>
  </si>
  <si>
    <t>CDR106</t>
  </si>
  <si>
    <t>CDR107</t>
  </si>
  <si>
    <t>CDR108</t>
  </si>
  <si>
    <t>CDR109</t>
  </si>
  <si>
    <t>CDR110</t>
  </si>
  <si>
    <t>CDR111</t>
  </si>
  <si>
    <t>CDR112</t>
  </si>
  <si>
    <t>CDR113</t>
  </si>
  <si>
    <t>CDR114</t>
  </si>
  <si>
    <t>CDR115</t>
  </si>
  <si>
    <t>CDR116</t>
  </si>
  <si>
    <t>CDR117</t>
  </si>
  <si>
    <t>CDR118</t>
  </si>
  <si>
    <t>CDR119</t>
  </si>
  <si>
    <t>CDR120</t>
  </si>
  <si>
    <t>CDR121</t>
  </si>
  <si>
    <t>Phòng thi: 302</t>
  </si>
  <si>
    <t>5053401012</t>
  </si>
  <si>
    <t>Đinh Vũ</t>
  </si>
  <si>
    <t>06/06/1996</t>
  </si>
  <si>
    <t>5053106052</t>
  </si>
  <si>
    <t>15/02/1996</t>
  </si>
  <si>
    <t>5053101070</t>
  </si>
  <si>
    <t>Lê Đức</t>
  </si>
  <si>
    <t>26/10/1996</t>
  </si>
  <si>
    <t>5053106013</t>
  </si>
  <si>
    <t>29/01/1995</t>
  </si>
  <si>
    <t>5053401013</t>
  </si>
  <si>
    <t>Trần Thị</t>
  </si>
  <si>
    <t>07/05/1996</t>
  </si>
  <si>
    <t>5053106053</t>
  </si>
  <si>
    <t>Trần Minh</t>
  </si>
  <si>
    <t>14/05/1996</t>
  </si>
  <si>
    <t>5053106054</t>
  </si>
  <si>
    <t>Hoàng Phương</t>
  </si>
  <si>
    <t>11/05/1996</t>
  </si>
  <si>
    <t>5053105014</t>
  </si>
  <si>
    <t>Ngô Thị Ngọc</t>
  </si>
  <si>
    <t>5053105015</t>
  </si>
  <si>
    <t>Trần Thanh</t>
  </si>
  <si>
    <t>5053105013</t>
  </si>
  <si>
    <t>18/04/1996</t>
  </si>
  <si>
    <t>5053402038</t>
  </si>
  <si>
    <t>Vũ Thị Mai</t>
  </si>
  <si>
    <t>5053101071</t>
  </si>
  <si>
    <t>Lê Thị Khánh</t>
  </si>
  <si>
    <t>Hòa</t>
  </si>
  <si>
    <t>27/10/1995</t>
  </si>
  <si>
    <t>5053101315</t>
  </si>
  <si>
    <t>Lương Công</t>
  </si>
  <si>
    <t>14/01/1996</t>
  </si>
  <si>
    <t>5053101017</t>
  </si>
  <si>
    <t>Phan Thị</t>
  </si>
  <si>
    <t>01/08/1994</t>
  </si>
  <si>
    <t>5053101072</t>
  </si>
  <si>
    <t>Hoài</t>
  </si>
  <si>
    <t>5053106055</t>
  </si>
  <si>
    <t>30/09/1996</t>
  </si>
  <si>
    <t>5053101018</t>
  </si>
  <si>
    <t>Nguyễn Lê</t>
  </si>
  <si>
    <t>5053101073</t>
  </si>
  <si>
    <t>Trần Đức</t>
  </si>
  <si>
    <t>01/01/1996</t>
  </si>
  <si>
    <t>5053101019</t>
  </si>
  <si>
    <t>Bùi Văn</t>
  </si>
  <si>
    <t>07/04/1996</t>
  </si>
  <si>
    <t>5053106014</t>
  </si>
  <si>
    <t>Nguyễn Ngọc Huy</t>
  </si>
  <si>
    <t>5053106057</t>
  </si>
  <si>
    <t>Hồng</t>
  </si>
  <si>
    <t>15/08/1996</t>
  </si>
  <si>
    <t>5053401014</t>
  </si>
  <si>
    <t>20/04/1996</t>
  </si>
  <si>
    <t>5053402039</t>
  </si>
  <si>
    <t>12/02/1996</t>
  </si>
  <si>
    <t>5053101210</t>
  </si>
  <si>
    <t>Cà Nguyễn</t>
  </si>
  <si>
    <t>5053106058</t>
  </si>
  <si>
    <t>Nguyễn Trần</t>
  </si>
  <si>
    <t>31/05/1996</t>
  </si>
  <si>
    <t>CDR122</t>
  </si>
  <si>
    <t>CDR123</t>
  </si>
  <si>
    <t>CDR124</t>
  </si>
  <si>
    <t>CDR125</t>
  </si>
  <si>
    <t>CDR126</t>
  </si>
  <si>
    <t>CDR127</t>
  </si>
  <si>
    <t>CDR128</t>
  </si>
  <si>
    <t>CDR129</t>
  </si>
  <si>
    <t>CDR130</t>
  </si>
  <si>
    <t>CDR131</t>
  </si>
  <si>
    <t>CDR132</t>
  </si>
  <si>
    <t>CDR133</t>
  </si>
  <si>
    <t>CDR134</t>
  </si>
  <si>
    <t>CDR135</t>
  </si>
  <si>
    <t>CDR136</t>
  </si>
  <si>
    <t>CDR137</t>
  </si>
  <si>
    <t>CDR138</t>
  </si>
  <si>
    <t>CDR139</t>
  </si>
  <si>
    <t>CDR140</t>
  </si>
  <si>
    <t>CDR141</t>
  </si>
  <si>
    <t>CDR142</t>
  </si>
  <si>
    <t>CDR143</t>
  </si>
  <si>
    <t>CDR144</t>
  </si>
  <si>
    <t>CDR145</t>
  </si>
  <si>
    <t>CDR146</t>
  </si>
  <si>
    <t>Phòng thi: 303</t>
  </si>
  <si>
    <t>5053106060</t>
  </si>
  <si>
    <t>Đào Nguyên</t>
  </si>
  <si>
    <t>21/05/1996</t>
  </si>
  <si>
    <t>5053106059</t>
  </si>
  <si>
    <t>Lê Cao</t>
  </si>
  <si>
    <t>29/11/1996</t>
  </si>
  <si>
    <t>5053105016</t>
  </si>
  <si>
    <t>Nguyễn Bảo</t>
  </si>
  <si>
    <t>5053101309</t>
  </si>
  <si>
    <t>5053101316</t>
  </si>
  <si>
    <t>Huỳnh Thị</t>
  </si>
  <si>
    <t>5053105017</t>
  </si>
  <si>
    <t>5053401016</t>
  </si>
  <si>
    <t>25/09/1995</t>
  </si>
  <si>
    <t>5053401017</t>
  </si>
  <si>
    <t>23/02/1996</t>
  </si>
  <si>
    <t>5053401015</t>
  </si>
  <si>
    <t>24/09/1996</t>
  </si>
  <si>
    <t>5053101074</t>
  </si>
  <si>
    <t>Nguyễn Thị Mai</t>
  </si>
  <si>
    <t>15/03/1996</t>
  </si>
  <si>
    <t>5053106015</t>
  </si>
  <si>
    <t>Nguyễn Trúc Quỳnh</t>
  </si>
  <si>
    <t>20/08/1996</t>
  </si>
  <si>
    <t>5053106061</t>
  </si>
  <si>
    <t>01/08/1996</t>
  </si>
  <si>
    <t>5053105018</t>
  </si>
  <si>
    <t>Vũ Đình Thanh</t>
  </si>
  <si>
    <t>5053101211</t>
  </si>
  <si>
    <t>28/02/1996</t>
  </si>
  <si>
    <t>5053101020</t>
  </si>
  <si>
    <t>Hường</t>
  </si>
  <si>
    <t>15/10/1996</t>
  </si>
  <si>
    <t>5053402076</t>
  </si>
  <si>
    <t>Trần Thu</t>
  </si>
  <si>
    <t>5053101317</t>
  </si>
  <si>
    <t>Đỗ Quang</t>
  </si>
  <si>
    <t>5053101021</t>
  </si>
  <si>
    <t>08/03/1996</t>
  </si>
  <si>
    <t>5053105020</t>
  </si>
  <si>
    <t>Bùi Thị Khánh</t>
  </si>
  <si>
    <t>28/09/1995</t>
  </si>
  <si>
    <t>5053101213</t>
  </si>
  <si>
    <t>Đặng Thị Thanh</t>
  </si>
  <si>
    <t>29/12/1996</t>
  </si>
  <si>
    <t>5053101079</t>
  </si>
  <si>
    <t>Đào Thị Thanh</t>
  </si>
  <si>
    <t>30/11/1996</t>
  </si>
  <si>
    <t>5053106062</t>
  </si>
  <si>
    <t>Giản Thị Khánh</t>
  </si>
  <si>
    <t>23/04/1996</t>
  </si>
  <si>
    <t>5053106063</t>
  </si>
  <si>
    <t>26/04/1996</t>
  </si>
  <si>
    <t>5053106017</t>
  </si>
  <si>
    <t>Lê Thu</t>
  </si>
  <si>
    <t>5053101212</t>
  </si>
  <si>
    <t>Nguyễn Ngọc</t>
  </si>
  <si>
    <t>02/02/1996</t>
  </si>
  <si>
    <t>5053105019</t>
  </si>
  <si>
    <t>13/03/1996</t>
  </si>
  <si>
    <t>5053101076</t>
  </si>
  <si>
    <t>Nguyễn Thị Khánh</t>
  </si>
  <si>
    <t>5053106088</t>
  </si>
  <si>
    <t>12/07/1996</t>
  </si>
  <si>
    <t>5053106016</t>
  </si>
  <si>
    <t>Phạm Thị Minh</t>
  </si>
  <si>
    <t>5053101078</t>
  </si>
  <si>
    <t>Phí Thị Thu</t>
  </si>
  <si>
    <t>5053101023</t>
  </si>
  <si>
    <t>5053101077</t>
  </si>
  <si>
    <t>Trịnh Thị</t>
  </si>
  <si>
    <t>23/06/1995</t>
  </si>
  <si>
    <t>5053101022</t>
  </si>
  <si>
    <t>06/08/1996</t>
  </si>
  <si>
    <t>5053402041</t>
  </si>
  <si>
    <t>5053101080</t>
  </si>
  <si>
    <t>Khánh</t>
  </si>
  <si>
    <t>11/03/1996</t>
  </si>
  <si>
    <t>5053101025</t>
  </si>
  <si>
    <t>Lê Quang Duy</t>
  </si>
  <si>
    <t>5053105021</t>
  </si>
  <si>
    <t>Trần Mạnh</t>
  </si>
  <si>
    <t>Khương</t>
  </si>
  <si>
    <t>08/01/1996</t>
  </si>
  <si>
    <t>5053402012</t>
  </si>
  <si>
    <t>Đỗ Trung</t>
  </si>
  <si>
    <t>Kiên</t>
  </si>
  <si>
    <t>18/07/1996</t>
  </si>
  <si>
    <t>5053106018</t>
  </si>
  <si>
    <t>Trần Công Đức</t>
  </si>
  <si>
    <t>13/12/1996</t>
  </si>
  <si>
    <t>5053402042</t>
  </si>
  <si>
    <t>Triệu Văn</t>
  </si>
  <si>
    <t>5053402077</t>
  </si>
  <si>
    <t>CDR147</t>
  </si>
  <si>
    <t>CDR148</t>
  </si>
  <si>
    <t>CDR149</t>
  </si>
  <si>
    <t>CDR150</t>
  </si>
  <si>
    <t>CDR151</t>
  </si>
  <si>
    <t>CDR152</t>
  </si>
  <si>
    <t>CDR153</t>
  </si>
  <si>
    <t>CDR154</t>
  </si>
  <si>
    <t>CDR155</t>
  </si>
  <si>
    <t>CDR156</t>
  </si>
  <si>
    <t>CDR157</t>
  </si>
  <si>
    <t>CDR158</t>
  </si>
  <si>
    <t>CDR159</t>
  </si>
  <si>
    <t>CDR160</t>
  </si>
  <si>
    <t>CDR161</t>
  </si>
  <si>
    <t>CDR162</t>
  </si>
  <si>
    <t>CDR163</t>
  </si>
  <si>
    <t>CDR164</t>
  </si>
  <si>
    <t>CDR165</t>
  </si>
  <si>
    <t>CDR166</t>
  </si>
  <si>
    <t>CDR167</t>
  </si>
  <si>
    <t>CDR168</t>
  </si>
  <si>
    <t>CDR169</t>
  </si>
  <si>
    <t>CDR170</t>
  </si>
  <si>
    <t>CDR171</t>
  </si>
  <si>
    <t>CDR172</t>
  </si>
  <si>
    <t>CDR173</t>
  </si>
  <si>
    <t>CDR174</t>
  </si>
  <si>
    <t>CDR175</t>
  </si>
  <si>
    <t>CDR176</t>
  </si>
  <si>
    <t>CDR177</t>
  </si>
  <si>
    <t>CDR178</t>
  </si>
  <si>
    <t>CDR179</t>
  </si>
  <si>
    <t>CDR180</t>
  </si>
  <si>
    <t>CDR181</t>
  </si>
  <si>
    <t>CDR182</t>
  </si>
  <si>
    <t>CDR183</t>
  </si>
  <si>
    <t>CDR184</t>
  </si>
  <si>
    <t>CDR185</t>
  </si>
  <si>
    <t>CDR186</t>
  </si>
  <si>
    <t>CDR187</t>
  </si>
  <si>
    <t>CDR188</t>
  </si>
  <si>
    <t>Phòng thi: 304</t>
  </si>
  <si>
    <t>5053101081</t>
  </si>
  <si>
    <t>Ngô Thị Bích</t>
  </si>
  <si>
    <t>5053101215</t>
  </si>
  <si>
    <t>Lập</t>
  </si>
  <si>
    <t>15/09/1996</t>
  </si>
  <si>
    <t>5053106064</t>
  </si>
  <si>
    <t>Lê</t>
  </si>
  <si>
    <t>5053106065</t>
  </si>
  <si>
    <t>Lê Thị Nhật</t>
  </si>
  <si>
    <t>Lệ</t>
  </si>
  <si>
    <t>5053101216</t>
  </si>
  <si>
    <t>Đinh Thị Vũ</t>
  </si>
  <si>
    <t>5053106066</t>
  </si>
  <si>
    <t>10/05/1996</t>
  </si>
  <si>
    <t>5053101318</t>
  </si>
  <si>
    <t>5053101217</t>
  </si>
  <si>
    <t>Phạm Kim</t>
  </si>
  <si>
    <t>5053101320</t>
  </si>
  <si>
    <t>Bùi Thảo</t>
  </si>
  <si>
    <t>05/09/1996</t>
  </si>
  <si>
    <t>5053106068</t>
  </si>
  <si>
    <t>Bùi Thuỳ</t>
  </si>
  <si>
    <t>09/02/1995</t>
  </si>
  <si>
    <t>5053106023</t>
  </si>
  <si>
    <t>Bùi Trúc</t>
  </si>
  <si>
    <t>12/10/1996</t>
  </si>
  <si>
    <t>5053101031</t>
  </si>
  <si>
    <t>Bùi Tuấn</t>
  </si>
  <si>
    <t>24/04/1995</t>
  </si>
  <si>
    <t>5053402043</t>
  </si>
  <si>
    <t>Đặng Thùy</t>
  </si>
  <si>
    <t>18/05/1996</t>
  </si>
  <si>
    <t>5053101218</t>
  </si>
  <si>
    <t>Đỗ Thị Thuỳ</t>
  </si>
  <si>
    <t>5053402014</t>
  </si>
  <si>
    <t>Đỗ Thùy</t>
  </si>
  <si>
    <t>23/01/1996</t>
  </si>
  <si>
    <t>5053401018</t>
  </si>
  <si>
    <t>Hà Văn</t>
  </si>
  <si>
    <t>20/01/1996</t>
  </si>
  <si>
    <t>5053101027</t>
  </si>
  <si>
    <t>Lê Thị Diệu</t>
  </si>
  <si>
    <t>5053106020</t>
  </si>
  <si>
    <t>Lương Thuỳ</t>
  </si>
  <si>
    <t>27/03/1996</t>
  </si>
  <si>
    <t>5053101028</t>
  </si>
  <si>
    <t>Lưu Diệu</t>
  </si>
  <si>
    <t>5053402013</t>
  </si>
  <si>
    <t>Nguyễn Hoa</t>
  </si>
  <si>
    <t>26/10/1995</t>
  </si>
  <si>
    <t>5053401022</t>
  </si>
  <si>
    <t>Nguyễn Khánh</t>
  </si>
  <si>
    <t>09/02/1996</t>
  </si>
  <si>
    <t>5053401019</t>
  </si>
  <si>
    <t>25/06/1996</t>
  </si>
  <si>
    <t>5053101084</t>
  </si>
  <si>
    <t>06/04/1996</t>
  </si>
  <si>
    <t>5053105022</t>
  </si>
  <si>
    <t>Nguyễn Thị Diệu</t>
  </si>
  <si>
    <t>5053101319</t>
  </si>
  <si>
    <t>CDR189</t>
  </si>
  <si>
    <t>CDR190</t>
  </si>
  <si>
    <t>CDR191</t>
  </si>
  <si>
    <t>CDR192</t>
  </si>
  <si>
    <t>CDR193</t>
  </si>
  <si>
    <t>CDR194</t>
  </si>
  <si>
    <t>CDR195</t>
  </si>
  <si>
    <t>CDR196</t>
  </si>
  <si>
    <t>CDR197</t>
  </si>
  <si>
    <t>CDR198</t>
  </si>
  <si>
    <t>CDR199</t>
  </si>
  <si>
    <t>CDR200</t>
  </si>
  <si>
    <t>CDR201</t>
  </si>
  <si>
    <t>CDR202</t>
  </si>
  <si>
    <t>CDR203</t>
  </si>
  <si>
    <t>CDR204</t>
  </si>
  <si>
    <t>CDR205</t>
  </si>
  <si>
    <t>CDR206</t>
  </si>
  <si>
    <t>CDR207</t>
  </si>
  <si>
    <t>CDR208</t>
  </si>
  <si>
    <t>CDR209</t>
  </si>
  <si>
    <t>CDR210</t>
  </si>
  <si>
    <t>CDR211</t>
  </si>
  <si>
    <t>CDR212</t>
  </si>
  <si>
    <t>CDR213</t>
  </si>
  <si>
    <t>Phòng thi: 305</t>
  </si>
  <si>
    <t>5053402079</t>
  </si>
  <si>
    <t>Nguyễn Thị Hà</t>
  </si>
  <si>
    <t>28/08/1996</t>
  </si>
  <si>
    <t>5053101082</t>
  </si>
  <si>
    <t>Nguyễn Thị Thùy</t>
  </si>
  <si>
    <t>5053402078</t>
  </si>
  <si>
    <t>Nguyễn Thùy</t>
  </si>
  <si>
    <t>5053101029</t>
  </si>
  <si>
    <t>Nguyễn Tuyết</t>
  </si>
  <si>
    <t>06/07/1995</t>
  </si>
  <si>
    <t>5053101083</t>
  </si>
  <si>
    <t>19/08/1996</t>
  </si>
  <si>
    <t>5053106021</t>
  </si>
  <si>
    <t>Tống Mỹ</t>
  </si>
  <si>
    <t>12/06/1996</t>
  </si>
  <si>
    <t>5053402044</t>
  </si>
  <si>
    <t>Trần Diệu</t>
  </si>
  <si>
    <t>18/08/1996</t>
  </si>
  <si>
    <t>5053101026</t>
  </si>
  <si>
    <t>Trần Mỹ</t>
  </si>
  <si>
    <t>5053401023</t>
  </si>
  <si>
    <t>Trần Thị Khánh</t>
  </si>
  <si>
    <t>19/01/1995</t>
  </si>
  <si>
    <t>5053101030</t>
  </si>
  <si>
    <t>Trần Thị Ngọc</t>
  </si>
  <si>
    <t>5053106022</t>
  </si>
  <si>
    <t>Trần Thùy</t>
  </si>
  <si>
    <t>5053106067</t>
  </si>
  <si>
    <t>Vũ Thị Mỹ</t>
  </si>
  <si>
    <t>20/11/1996</t>
  </si>
  <si>
    <t>5053101085</t>
  </si>
  <si>
    <t>Mai Thị Thanh</t>
  </si>
  <si>
    <t>Loan</t>
  </si>
  <si>
    <t>27/12/1996</t>
  </si>
  <si>
    <t>5053101321</t>
  </si>
  <si>
    <t>Phạm Thị Huyền</t>
  </si>
  <si>
    <t>5053105025</t>
  </si>
  <si>
    <t>Long</t>
  </si>
  <si>
    <t>5053106069</t>
  </si>
  <si>
    <t>24/03/1996</t>
  </si>
  <si>
    <t>5053105024</t>
  </si>
  <si>
    <t>Phạm Đình</t>
  </si>
  <si>
    <t>24/06/1996</t>
  </si>
  <si>
    <t>5053105048</t>
  </si>
  <si>
    <t>Trần Hải</t>
  </si>
  <si>
    <t>16/11/1996</t>
  </si>
  <si>
    <t>5053101322</t>
  </si>
  <si>
    <t>Hờ Bá</t>
  </si>
  <si>
    <t>Lông</t>
  </si>
  <si>
    <t>04/03/1995</t>
  </si>
  <si>
    <t>5053105026</t>
  </si>
  <si>
    <t>Lữ</t>
  </si>
  <si>
    <t>04/03/1996</t>
  </si>
  <si>
    <t>5053401024</t>
  </si>
  <si>
    <t>Nguyễn Thành</t>
  </si>
  <si>
    <t>Luân</t>
  </si>
  <si>
    <t>08/07/1995</t>
  </si>
  <si>
    <t>5053402015</t>
  </si>
  <si>
    <t>Nguyễn Huyền</t>
  </si>
  <si>
    <t>Ly</t>
  </si>
  <si>
    <t>5053101086</t>
  </si>
  <si>
    <t>06/05/1995</t>
  </si>
  <si>
    <t>5053101219</t>
  </si>
  <si>
    <t>Bùi Quỳnh</t>
  </si>
  <si>
    <t>Mai</t>
  </si>
  <si>
    <t>21/08/1996</t>
  </si>
  <si>
    <t>5053101220</t>
  </si>
  <si>
    <t>02/07/1996</t>
  </si>
  <si>
    <t>CDR214</t>
  </si>
  <si>
    <t>CDR215</t>
  </si>
  <si>
    <t>CDR216</t>
  </si>
  <si>
    <t>CDR217</t>
  </si>
  <si>
    <t>CDR218</t>
  </si>
  <si>
    <t>CDR219</t>
  </si>
  <si>
    <t>CDR220</t>
  </si>
  <si>
    <t>CDR221</t>
  </si>
  <si>
    <t>CDR222</t>
  </si>
  <si>
    <t>CDR223</t>
  </si>
  <si>
    <t>CDR224</t>
  </si>
  <si>
    <t>CDR225</t>
  </si>
  <si>
    <t>CDR226</t>
  </si>
  <si>
    <t>CDR227</t>
  </si>
  <si>
    <t>CDR228</t>
  </si>
  <si>
    <t>CDR229</t>
  </si>
  <si>
    <t>CDR230</t>
  </si>
  <si>
    <t>CDR231</t>
  </si>
  <si>
    <t>CDR232</t>
  </si>
  <si>
    <t>CDR233</t>
  </si>
  <si>
    <t>CDR234</t>
  </si>
  <si>
    <t>CDR235</t>
  </si>
  <si>
    <t>CDR236</t>
  </si>
  <si>
    <t>CDR237</t>
  </si>
  <si>
    <t>CDR238</t>
  </si>
  <si>
    <t>Phòng thi: 307</t>
  </si>
  <si>
    <t>5053101033</t>
  </si>
  <si>
    <t>Chu Quỳnh</t>
  </si>
  <si>
    <t>07/03/1996</t>
  </si>
  <si>
    <t>5053105027</t>
  </si>
  <si>
    <t>Đoàn Thị Tuyết</t>
  </si>
  <si>
    <t>5053101323</t>
  </si>
  <si>
    <t>12/06/2005</t>
  </si>
  <si>
    <t>5053101034</t>
  </si>
  <si>
    <t>09/12/1996</t>
  </si>
  <si>
    <t>5053105028</t>
  </si>
  <si>
    <t>Tạ Minh</t>
  </si>
  <si>
    <t>Mạnh</t>
  </si>
  <si>
    <t>5053101087</t>
  </si>
  <si>
    <t>Mến</t>
  </si>
  <si>
    <t>5053101088</t>
  </si>
  <si>
    <t>Hán Ngọc</t>
  </si>
  <si>
    <t>27/02/1995</t>
  </si>
  <si>
    <t>5053101035</t>
  </si>
  <si>
    <t>Nguyễn Anh</t>
  </si>
  <si>
    <t>5053106024</t>
  </si>
  <si>
    <t>Trần Sơn</t>
  </si>
  <si>
    <t>22/04/1996</t>
  </si>
  <si>
    <t>5053101036</t>
  </si>
  <si>
    <t>Khúc Thị Mộng</t>
  </si>
  <si>
    <t>Mơ</t>
  </si>
  <si>
    <t>14/09/1996</t>
  </si>
  <si>
    <t>5053106025</t>
  </si>
  <si>
    <t>Dương Trà</t>
  </si>
  <si>
    <t>My</t>
  </si>
  <si>
    <t>01/05/1995</t>
  </si>
  <si>
    <t>5053106070</t>
  </si>
  <si>
    <t>Nguyễn Thị Diễm</t>
  </si>
  <si>
    <t>24/06/1995</t>
  </si>
  <si>
    <t>5053101324</t>
  </si>
  <si>
    <t>Phan Trà</t>
  </si>
  <si>
    <t>18/01/1996</t>
  </si>
  <si>
    <t>5053106071</t>
  </si>
  <si>
    <t>Mỹ</t>
  </si>
  <si>
    <t>5053401025</t>
  </si>
  <si>
    <t>Nguyễn Thị Hồng</t>
  </si>
  <si>
    <t>5053105029</t>
  </si>
  <si>
    <t>Ngô Thị Thanh</t>
  </si>
  <si>
    <t>02/03/1996</t>
  </si>
  <si>
    <t>5053106027</t>
  </si>
  <si>
    <t>Phạm Hà</t>
  </si>
  <si>
    <t>02/10/1996</t>
  </si>
  <si>
    <t>5053101325</t>
  </si>
  <si>
    <t>Phan Hoài</t>
  </si>
  <si>
    <t>18/02/1996</t>
  </si>
  <si>
    <t>5053101089</t>
  </si>
  <si>
    <t>Trần Thành</t>
  </si>
  <si>
    <t>5053101221</t>
  </si>
  <si>
    <t>Trương Văn</t>
  </si>
  <si>
    <t>16/10/1996</t>
  </si>
  <si>
    <t>5053402045</t>
  </si>
  <si>
    <t>5053106072</t>
  </si>
  <si>
    <t>Nga</t>
  </si>
  <si>
    <t>5053106073</t>
  </si>
  <si>
    <t>Lê Thị Thuý</t>
  </si>
  <si>
    <t>24/12/1996</t>
  </si>
  <si>
    <t>5053402016</t>
  </si>
  <si>
    <t>Lưu Thu</t>
  </si>
  <si>
    <t>5053101037</t>
  </si>
  <si>
    <t>Nguyễn Đăng Thị</t>
  </si>
  <si>
    <t>10/04/1996</t>
  </si>
  <si>
    <t>CDR239</t>
  </si>
  <si>
    <t>CDR240</t>
  </si>
  <si>
    <t>CDR241</t>
  </si>
  <si>
    <t>CDR242</t>
  </si>
  <si>
    <t>CDR243</t>
  </si>
  <si>
    <t>CDR244</t>
  </si>
  <si>
    <t>CDR245</t>
  </si>
  <si>
    <t>CDR246</t>
  </si>
  <si>
    <t>CDR247</t>
  </si>
  <si>
    <t>CDR248</t>
  </si>
  <si>
    <t>CDR249</t>
  </si>
  <si>
    <t>CDR250</t>
  </si>
  <si>
    <t>CDR251</t>
  </si>
  <si>
    <t>CDR252</t>
  </si>
  <si>
    <t>CDR253</t>
  </si>
  <si>
    <t>CDR254</t>
  </si>
  <si>
    <t>CDR255</t>
  </si>
  <si>
    <t>CDR256</t>
  </si>
  <si>
    <t>CDR257</t>
  </si>
  <si>
    <t>CDR258</t>
  </si>
  <si>
    <t>CDR259</t>
  </si>
  <si>
    <t>CDR260</t>
  </si>
  <si>
    <t>CDR261</t>
  </si>
  <si>
    <t>CDR262</t>
  </si>
  <si>
    <t>CDR263</t>
  </si>
  <si>
    <t>Phòng thi: 308</t>
  </si>
  <si>
    <t>5053402046</t>
  </si>
  <si>
    <t>Lê Thị</t>
  </si>
  <si>
    <t>Ngân</t>
  </si>
  <si>
    <t>5053402017</t>
  </si>
  <si>
    <t>Lưu Quỳnh</t>
  </si>
  <si>
    <t>5053101090</t>
  </si>
  <si>
    <t>14/02/1995</t>
  </si>
  <si>
    <t>5053401026</t>
  </si>
  <si>
    <t>Lê Trung</t>
  </si>
  <si>
    <t>5053101222</t>
  </si>
  <si>
    <t>13/11/1996</t>
  </si>
  <si>
    <t>5053401028</t>
  </si>
  <si>
    <t>Diêu Tiểu</t>
  </si>
  <si>
    <t>5053106028</t>
  </si>
  <si>
    <t>Đỗ Minh</t>
  </si>
  <si>
    <t>04/06/1996</t>
  </si>
  <si>
    <t>5053101038</t>
  </si>
  <si>
    <t>24/03/1995</t>
  </si>
  <si>
    <t>5053401027</t>
  </si>
  <si>
    <t>25/04/1996</t>
  </si>
  <si>
    <t>5053101092</t>
  </si>
  <si>
    <t>5053402047</t>
  </si>
  <si>
    <t>5053402018</t>
  </si>
  <si>
    <t>Nguyễn Thị Bích</t>
  </si>
  <si>
    <t>25/11/1996</t>
  </si>
  <si>
    <t>5053105031</t>
  </si>
  <si>
    <t>18/06/1996</t>
  </si>
  <si>
    <t>5053106029</t>
  </si>
  <si>
    <t>Phan Hồng</t>
  </si>
  <si>
    <t>15/04/1996</t>
  </si>
  <si>
    <t>5053105030</t>
  </si>
  <si>
    <t>Vũ Thị Huyền</t>
  </si>
  <si>
    <t>19/09/1996</t>
  </si>
  <si>
    <t>5053401029</t>
  </si>
  <si>
    <t>Nguyệt</t>
  </si>
  <si>
    <t>27/11/1996</t>
  </si>
  <si>
    <t>5053106030</t>
  </si>
  <si>
    <t>Nhàn</t>
  </si>
  <si>
    <t>5053101039</t>
  </si>
  <si>
    <t>Nguyễn Trọng</t>
  </si>
  <si>
    <t>Nhân</t>
  </si>
  <si>
    <t>24/09/1995</t>
  </si>
  <si>
    <t>CDR264</t>
  </si>
  <si>
    <t>CDR265</t>
  </si>
  <si>
    <t>CDR266</t>
  </si>
  <si>
    <t>CDR267</t>
  </si>
  <si>
    <t>CDR268</t>
  </si>
  <si>
    <t>CDR269</t>
  </si>
  <si>
    <t>CDR270</t>
  </si>
  <si>
    <t>CDR271</t>
  </si>
  <si>
    <t>CDR272</t>
  </si>
  <si>
    <t>CDR273</t>
  </si>
  <si>
    <t>CDR274</t>
  </si>
  <si>
    <t>CDR275</t>
  </si>
  <si>
    <t>CDR276</t>
  </si>
  <si>
    <t>CDR277</t>
  </si>
  <si>
    <t>CDR278</t>
  </si>
  <si>
    <t>CDR279</t>
  </si>
  <si>
    <t>CDR280</t>
  </si>
  <si>
    <t>CDR281</t>
  </si>
  <si>
    <t>Phòng thi: 403</t>
  </si>
  <si>
    <t>5053101093</t>
  </si>
  <si>
    <t>Nhất</t>
  </si>
  <si>
    <t>03/12/1996</t>
  </si>
  <si>
    <t>5053101223</t>
  </si>
  <si>
    <t>Bùi Thành</t>
  </si>
  <si>
    <t>30/08/1995</t>
  </si>
  <si>
    <t>5053402083</t>
  </si>
  <si>
    <t>Như</t>
  </si>
  <si>
    <t>5053101040</t>
  </si>
  <si>
    <t>01/02/1995</t>
  </si>
  <si>
    <t>5053402085</t>
  </si>
  <si>
    <t>Hồ Hồng</t>
  </si>
  <si>
    <t>Nhung</t>
  </si>
  <si>
    <t>17/06/1996</t>
  </si>
  <si>
    <t>5053401030</t>
  </si>
  <si>
    <t>Ngô Thị Tuyết</t>
  </si>
  <si>
    <t>01/12/1997</t>
  </si>
  <si>
    <t>5053401032</t>
  </si>
  <si>
    <t>12/03/1996</t>
  </si>
  <si>
    <t>5053402048</t>
  </si>
  <si>
    <t>15/05/1996</t>
  </si>
  <si>
    <t>5053101224</t>
  </si>
  <si>
    <t>5053401031</t>
  </si>
  <si>
    <t>5053101225</t>
  </si>
  <si>
    <t>Trần Thị Hồng</t>
  </si>
  <si>
    <t>5053402084</t>
  </si>
  <si>
    <t>Từ Thị</t>
  </si>
  <si>
    <t>07/12/1996</t>
  </si>
  <si>
    <t>5053106074</t>
  </si>
  <si>
    <t>Oanh</t>
  </si>
  <si>
    <t>5053106031</t>
  </si>
  <si>
    <t>18/09/1996</t>
  </si>
  <si>
    <t>5053101094</t>
  </si>
  <si>
    <t>26/02/1996</t>
  </si>
  <si>
    <t>5053402019</t>
  </si>
  <si>
    <t>Phúc</t>
  </si>
  <si>
    <t>02/01/1996</t>
  </si>
  <si>
    <t>31/07/1996</t>
  </si>
  <si>
    <t>5053101327</t>
  </si>
  <si>
    <t>Đỗ Thị Thu</t>
  </si>
  <si>
    <t>25/05/1996</t>
  </si>
  <si>
    <t>5053106032</t>
  </si>
  <si>
    <t>Lều Bích</t>
  </si>
  <si>
    <t>5053402086</t>
  </si>
  <si>
    <t>Nguyễn Hà</t>
  </si>
  <si>
    <t>06/03/1996</t>
  </si>
  <si>
    <t>5053101041</t>
  </si>
  <si>
    <t>26/01/1996</t>
  </si>
  <si>
    <t>5053101227</t>
  </si>
  <si>
    <t>5053101226</t>
  </si>
  <si>
    <t>08/06/1996</t>
  </si>
  <si>
    <t>5053401033</t>
  </si>
  <si>
    <t>16/08/1996</t>
  </si>
  <si>
    <t>5053101228</t>
  </si>
  <si>
    <t>Vũ Minh</t>
  </si>
  <si>
    <t>5053106075</t>
  </si>
  <si>
    <t>Phượng</t>
  </si>
  <si>
    <t>15/11/1996</t>
  </si>
  <si>
    <t>5053402050</t>
  </si>
  <si>
    <t>Bùi Thị Minh</t>
  </si>
  <si>
    <t>02/05/1996</t>
  </si>
  <si>
    <t>5053101230</t>
  </si>
  <si>
    <t>Lò Thị</t>
  </si>
  <si>
    <t>5053402088</t>
  </si>
  <si>
    <t>5053402087</t>
  </si>
  <si>
    <t>5053101229</t>
  </si>
  <si>
    <t>15/03/1995</t>
  </si>
  <si>
    <t>5053101095</t>
  </si>
  <si>
    <t>Quân</t>
  </si>
  <si>
    <t>5053101231</t>
  </si>
  <si>
    <t>Lê Xuân</t>
  </si>
  <si>
    <t>5053106033</t>
  </si>
  <si>
    <t>14/12/1996</t>
  </si>
  <si>
    <t>5053101042</t>
  </si>
  <si>
    <t>5053401034</t>
  </si>
  <si>
    <t>Trương Phú</t>
  </si>
  <si>
    <t>Quý</t>
  </si>
  <si>
    <t>5053402089</t>
  </si>
  <si>
    <t>Nùng Thị</t>
  </si>
  <si>
    <t>Quyên</t>
  </si>
  <si>
    <t>5053106076</t>
  </si>
  <si>
    <t>Chu Thị</t>
  </si>
  <si>
    <t>27/03/1995</t>
  </si>
  <si>
    <t>5053105032</t>
  </si>
  <si>
    <t>Hoàng Thị Như</t>
  </si>
  <si>
    <t>12/12/1996</t>
  </si>
  <si>
    <t>5053101043</t>
  </si>
  <si>
    <t>21/07/1995</t>
  </si>
  <si>
    <t>5053105033</t>
  </si>
  <si>
    <t>5053402090</t>
  </si>
  <si>
    <t>Phạm Thị Như</t>
  </si>
  <si>
    <t>5053401035</t>
  </si>
  <si>
    <t>Trần Thị Thu</t>
  </si>
  <si>
    <t>5053101096</t>
  </si>
  <si>
    <t>Trần Trúc</t>
  </si>
  <si>
    <t>5053101044</t>
  </si>
  <si>
    <t>CDR282</t>
  </si>
  <si>
    <t>CDR283</t>
  </si>
  <si>
    <t>CDR284</t>
  </si>
  <si>
    <t>CDR285</t>
  </si>
  <si>
    <t>CDR286</t>
  </si>
  <si>
    <t>CDR287</t>
  </si>
  <si>
    <t>CDR288</t>
  </si>
  <si>
    <t>CDR289</t>
  </si>
  <si>
    <t>CDR290</t>
  </si>
  <si>
    <t>CDR291</t>
  </si>
  <si>
    <t>CDR292</t>
  </si>
  <si>
    <t>CDR293</t>
  </si>
  <si>
    <t>CDR294</t>
  </si>
  <si>
    <t>CDR295</t>
  </si>
  <si>
    <t>CDR296</t>
  </si>
  <si>
    <t>CDR297</t>
  </si>
  <si>
    <t>CDR298</t>
  </si>
  <si>
    <t>CDR299</t>
  </si>
  <si>
    <t>CDR300</t>
  </si>
  <si>
    <t>CDR301</t>
  </si>
  <si>
    <t>CDR302</t>
  </si>
  <si>
    <t>CDR303</t>
  </si>
  <si>
    <t>CDR304</t>
  </si>
  <si>
    <t>CDR305</t>
  </si>
  <si>
    <t>CDR306</t>
  </si>
  <si>
    <t>CDR307</t>
  </si>
  <si>
    <t>CDR308</t>
  </si>
  <si>
    <t>CDR309</t>
  </si>
  <si>
    <t>CDR310</t>
  </si>
  <si>
    <t>CDR311</t>
  </si>
  <si>
    <t>CDR312</t>
  </si>
  <si>
    <t>CDR313</t>
  </si>
  <si>
    <t>CDR314</t>
  </si>
  <si>
    <t>CDR315</t>
  </si>
  <si>
    <t>CDR316</t>
  </si>
  <si>
    <t>CDR317</t>
  </si>
  <si>
    <t>CDR318</t>
  </si>
  <si>
    <t>CDR319</t>
  </si>
  <si>
    <t>CDR320</t>
  </si>
  <si>
    <t>CDR321</t>
  </si>
  <si>
    <t>CDR322</t>
  </si>
  <si>
    <t>CDR323</t>
  </si>
  <si>
    <t>CDR324</t>
  </si>
  <si>
    <t>CDR325</t>
  </si>
  <si>
    <t>CDR326</t>
  </si>
  <si>
    <t>Phòng thi: 404</t>
  </si>
  <si>
    <t>5053101329</t>
  </si>
  <si>
    <t>Nguyễn Bô</t>
  </si>
  <si>
    <t>Sa</t>
  </si>
  <si>
    <t>17/10/1995</t>
  </si>
  <si>
    <t>5053402052</t>
  </si>
  <si>
    <t>Phạm Anh</t>
  </si>
  <si>
    <t>10/03/1996</t>
  </si>
  <si>
    <t>5053101330</t>
  </si>
  <si>
    <t>Đặng Thị</t>
  </si>
  <si>
    <t>Tâm</t>
  </si>
  <si>
    <t>23/10/1995</t>
  </si>
  <si>
    <t>5053101233</t>
  </si>
  <si>
    <t>Hoàng Gia</t>
  </si>
  <si>
    <t>Tân</t>
  </si>
  <si>
    <t>5053402091</t>
  </si>
  <si>
    <t>25/07/1996</t>
  </si>
  <si>
    <t>5053101098</t>
  </si>
  <si>
    <t>Tôn Quang</t>
  </si>
  <si>
    <t>5053101234</t>
  </si>
  <si>
    <t>Lô Văn</t>
  </si>
  <si>
    <t>Tào</t>
  </si>
  <si>
    <t>07/10/1993</t>
  </si>
  <si>
    <t>5053101235</t>
  </si>
  <si>
    <t>Thái</t>
  </si>
  <si>
    <t>5053402054</t>
  </si>
  <si>
    <t>Lê Quốc</t>
  </si>
  <si>
    <t>5053105034</t>
  </si>
  <si>
    <t>Nguyễn Chiến</t>
  </si>
  <si>
    <t>Thắng</t>
  </si>
  <si>
    <t>5053106034</t>
  </si>
  <si>
    <t>Dương Thanh</t>
  </si>
  <si>
    <t>21/06/1996</t>
  </si>
  <si>
    <t>5053401037</t>
  </si>
  <si>
    <t>12/08/1996</t>
  </si>
  <si>
    <t>5053101045</t>
  </si>
  <si>
    <t>5053401039</t>
  </si>
  <si>
    <t>Đào Lê</t>
  </si>
  <si>
    <t>Thành</t>
  </si>
  <si>
    <t>5053101331</t>
  </si>
  <si>
    <t>5053401038</t>
  </si>
  <si>
    <t>Trịnh Ngọc</t>
  </si>
  <si>
    <t>24/02/1996</t>
  </si>
  <si>
    <t>5053101238</t>
  </si>
  <si>
    <t>Thảo</t>
  </si>
  <si>
    <t>16/09/1996</t>
  </si>
  <si>
    <t>CDR327</t>
  </si>
  <si>
    <t>CDR328</t>
  </si>
  <si>
    <t>CDR329</t>
  </si>
  <si>
    <t>CDR330</t>
  </si>
  <si>
    <t>CDR331</t>
  </si>
  <si>
    <t>CDR332</t>
  </si>
  <si>
    <t>CDR333</t>
  </si>
  <si>
    <t>CDR334</t>
  </si>
  <si>
    <t>CDR335</t>
  </si>
  <si>
    <t>CDR336</t>
  </si>
  <si>
    <t>CDR337</t>
  </si>
  <si>
    <t>CDR338</t>
  </si>
  <si>
    <t>CDR339</t>
  </si>
  <si>
    <t>CDR340</t>
  </si>
  <si>
    <t>CDR341</t>
  </si>
  <si>
    <t>CDR342</t>
  </si>
  <si>
    <t>CDR343</t>
  </si>
  <si>
    <t>CDR344</t>
  </si>
  <si>
    <t>Phòng thi: 405</t>
  </si>
  <si>
    <t>5053402093</t>
  </si>
  <si>
    <t>Đặng Phương</t>
  </si>
  <si>
    <t>07/11/1996</t>
  </si>
  <si>
    <t>5053101046</t>
  </si>
  <si>
    <t>Lê Phương</t>
  </si>
  <si>
    <t>5053401041</t>
  </si>
  <si>
    <t>5053402094</t>
  </si>
  <si>
    <t>Nguyễn Thạch</t>
  </si>
  <si>
    <t>5053105036</t>
  </si>
  <si>
    <t>18/05/1995</t>
  </si>
  <si>
    <t>5053101240</t>
  </si>
  <si>
    <t>12/09/1996</t>
  </si>
  <si>
    <t>5053401043</t>
  </si>
  <si>
    <t>5053101047</t>
  </si>
  <si>
    <t>5053101332</t>
  </si>
  <si>
    <t>5053402056</t>
  </si>
  <si>
    <t>Phan Châu Phương</t>
  </si>
  <si>
    <t>5053401040</t>
  </si>
  <si>
    <t>5053401042</t>
  </si>
  <si>
    <t>Trần Thị Hương</t>
  </si>
  <si>
    <t>10/01/1996</t>
  </si>
  <si>
    <t>5053101239</t>
  </si>
  <si>
    <t>Trần Thị Phương</t>
  </si>
  <si>
    <t>5053402095</t>
  </si>
  <si>
    <t>23/09/1996</t>
  </si>
  <si>
    <t>5053402055</t>
  </si>
  <si>
    <t>5053101241</t>
  </si>
  <si>
    <t>Hồ Thị</t>
  </si>
  <si>
    <t>Thê</t>
  </si>
  <si>
    <t>13/10/1995</t>
  </si>
  <si>
    <t>5053401044</t>
  </si>
  <si>
    <t>Thêu</t>
  </si>
  <si>
    <t>14/02/1996</t>
  </si>
  <si>
    <t>5053106078</t>
  </si>
  <si>
    <t>27/09/1996</t>
  </si>
  <si>
    <t>5053402096</t>
  </si>
  <si>
    <t>Bùi Trung</t>
  </si>
  <si>
    <t>Thi</t>
  </si>
  <si>
    <t>04/07/1996</t>
  </si>
  <si>
    <t>5053101099</t>
  </si>
  <si>
    <t>Nguyễn Quang</t>
  </si>
  <si>
    <t>Thịnh</t>
  </si>
  <si>
    <t>5053101333</t>
  </si>
  <si>
    <t>Phạm Đức</t>
  </si>
  <si>
    <t>5053401045</t>
  </si>
  <si>
    <t>5053101334</t>
  </si>
  <si>
    <t>Thoa</t>
  </si>
  <si>
    <t>20/04/1994</t>
  </si>
  <si>
    <t>5053101242</t>
  </si>
  <si>
    <t>Thỏa</t>
  </si>
  <si>
    <t>29/10/1996</t>
  </si>
  <si>
    <t>5053101048</t>
  </si>
  <si>
    <t>Đào Thị</t>
  </si>
  <si>
    <t>Thu</t>
  </si>
  <si>
    <t>5053106035</t>
  </si>
  <si>
    <t>Đinh Thị Linh</t>
  </si>
  <si>
    <t>20/03/1996</t>
  </si>
  <si>
    <t>5053101243</t>
  </si>
  <si>
    <t>25/04/1995</t>
  </si>
  <si>
    <t>5053402097</t>
  </si>
  <si>
    <t>Bùi Thị Thanh</t>
  </si>
  <si>
    <t>19/09/1995</t>
  </si>
  <si>
    <t>5053105037</t>
  </si>
  <si>
    <t>Thuận</t>
  </si>
  <si>
    <t>5053101335</t>
  </si>
  <si>
    <t>Bùi Huyền</t>
  </si>
  <si>
    <t>Thương</t>
  </si>
  <si>
    <t>5053401046</t>
  </si>
  <si>
    <t>Đặng Tiểu</t>
  </si>
  <si>
    <t>08/05/1996</t>
  </si>
  <si>
    <t>5053106079</t>
  </si>
  <si>
    <t>Phan Thị Huyền</t>
  </si>
  <si>
    <t>5053106080</t>
  </si>
  <si>
    <t>5053401047</t>
  </si>
  <si>
    <t>Thuý</t>
  </si>
  <si>
    <t>5053101049</t>
  </si>
  <si>
    <t>Thuỳ</t>
  </si>
  <si>
    <t>13/05/1996</t>
  </si>
  <si>
    <t>5053101100</t>
  </si>
  <si>
    <t>Phạm Thị Thu</t>
  </si>
  <si>
    <t>Thuỷ</t>
  </si>
  <si>
    <t>5053101245</t>
  </si>
  <si>
    <t>Thúy</t>
  </si>
  <si>
    <t>17/04/1996</t>
  </si>
  <si>
    <t>5053101050</t>
  </si>
  <si>
    <t>Hoàng Thanh</t>
  </si>
  <si>
    <t>11/10/1996</t>
  </si>
  <si>
    <t>5053101246</t>
  </si>
  <si>
    <t>26/08/1996</t>
  </si>
  <si>
    <t>5053101337</t>
  </si>
  <si>
    <t>Thủy</t>
  </si>
  <si>
    <t>5053401050</t>
  </si>
  <si>
    <t>Cầm Thị Thanh</t>
  </si>
  <si>
    <t>21/02/1996</t>
  </si>
  <si>
    <t>5053106081</t>
  </si>
  <si>
    <t>28/11/1996</t>
  </si>
  <si>
    <t>5053402057</t>
  </si>
  <si>
    <t>22/01/1996</t>
  </si>
  <si>
    <t>5053401051</t>
  </si>
  <si>
    <t>Phạm Thị Bích</t>
  </si>
  <si>
    <t>5053105038</t>
  </si>
  <si>
    <t>Trần Văn</t>
  </si>
  <si>
    <t>Tiến</t>
  </si>
  <si>
    <t>02/09/1996</t>
  </si>
  <si>
    <t>5053106082</t>
  </si>
  <si>
    <t>Tỉnh</t>
  </si>
  <si>
    <t>5053101248</t>
  </si>
  <si>
    <t>Trâm</t>
  </si>
  <si>
    <t>07/02/1996</t>
  </si>
  <si>
    <t>5053105039</t>
  </si>
  <si>
    <t>Đỗ Thị Quỳnh</t>
  </si>
  <si>
    <t>5053101338</t>
  </si>
  <si>
    <t>Khương Thị Huyền</t>
  </si>
  <si>
    <t>13/09/1996</t>
  </si>
  <si>
    <t>5053101101</t>
  </si>
  <si>
    <t>Lê Thị Linh</t>
  </si>
  <si>
    <t>5053401055</t>
  </si>
  <si>
    <t>Ngô Thị Thùy</t>
  </si>
  <si>
    <t>5053101102</t>
  </si>
  <si>
    <t>5053401054</t>
  </si>
  <si>
    <t>5053401056</t>
  </si>
  <si>
    <t>04/02/1996</t>
  </si>
  <si>
    <t>5053402100</t>
  </si>
  <si>
    <t>5053401052</t>
  </si>
  <si>
    <t>15/01/1995</t>
  </si>
  <si>
    <t>5053101051</t>
  </si>
  <si>
    <t>Nguyễn Thị Huyền</t>
  </si>
  <si>
    <t>12/01/1996</t>
  </si>
  <si>
    <t>5053101249</t>
  </si>
  <si>
    <t>5053402061</t>
  </si>
  <si>
    <t>Nguyễn Thị Quỳnh</t>
  </si>
  <si>
    <t>5053106083</t>
  </si>
  <si>
    <t>26/03/1996</t>
  </si>
  <si>
    <t>CDR345</t>
  </si>
  <si>
    <t>CDR346</t>
  </si>
  <si>
    <t>CDR347</t>
  </si>
  <si>
    <t>CDR348</t>
  </si>
  <si>
    <t>CDR349</t>
  </si>
  <si>
    <t>CDR350</t>
  </si>
  <si>
    <t>CDR351</t>
  </si>
  <si>
    <t>CDR352</t>
  </si>
  <si>
    <t>CDR353</t>
  </si>
  <si>
    <t>CDR354</t>
  </si>
  <si>
    <t>CDR355</t>
  </si>
  <si>
    <t>CDR356</t>
  </si>
  <si>
    <t>CDR357</t>
  </si>
  <si>
    <t>CDR358</t>
  </si>
  <si>
    <t>CDR359</t>
  </si>
  <si>
    <t>CDR360</t>
  </si>
  <si>
    <t>CDR361</t>
  </si>
  <si>
    <t>CDR362</t>
  </si>
  <si>
    <t>CDR363</t>
  </si>
  <si>
    <t>CDR364</t>
  </si>
  <si>
    <t>CDR365</t>
  </si>
  <si>
    <t>CDR366</t>
  </si>
  <si>
    <t>CDR367</t>
  </si>
  <si>
    <t>CDR368</t>
  </si>
  <si>
    <t>CDR369</t>
  </si>
  <si>
    <t>CDR370</t>
  </si>
  <si>
    <t>CDR371</t>
  </si>
  <si>
    <t>CDR372</t>
  </si>
  <si>
    <t>CDR373</t>
  </si>
  <si>
    <t>CDR374</t>
  </si>
  <si>
    <t>CDR375</t>
  </si>
  <si>
    <t>CDR376</t>
  </si>
  <si>
    <t>CDR377</t>
  </si>
  <si>
    <t>CDR378</t>
  </si>
  <si>
    <t>CDR379</t>
  </si>
  <si>
    <t>CDR380</t>
  </si>
  <si>
    <t>CDR381</t>
  </si>
  <si>
    <t>CDR382</t>
  </si>
  <si>
    <t>CDR383</t>
  </si>
  <si>
    <t>CDR384</t>
  </si>
  <si>
    <t>CDR385</t>
  </si>
  <si>
    <t>CDR386</t>
  </si>
  <si>
    <t>CDR387</t>
  </si>
  <si>
    <t>CDR388</t>
  </si>
  <si>
    <t>CDR389</t>
  </si>
  <si>
    <t>CDR390</t>
  </si>
  <si>
    <t>CDR391</t>
  </si>
  <si>
    <t>CDR392</t>
  </si>
  <si>
    <t>CDR393</t>
  </si>
  <si>
    <t>CDR394</t>
  </si>
  <si>
    <t>CDR395</t>
  </si>
  <si>
    <t>CDR396</t>
  </si>
  <si>
    <t>CDR397</t>
  </si>
  <si>
    <t>CDR398</t>
  </si>
  <si>
    <t>CDR399</t>
  </si>
  <si>
    <t>CDR400</t>
  </si>
  <si>
    <t>CDR401</t>
  </si>
  <si>
    <t>CDR402</t>
  </si>
  <si>
    <t>CDR403</t>
  </si>
  <si>
    <t>CDR404</t>
  </si>
  <si>
    <t>Phòng thi: 702</t>
  </si>
  <si>
    <t>5053402098</t>
  </si>
  <si>
    <t>5053401053</t>
  </si>
  <si>
    <t>Phạm Thị Quỳnh</t>
  </si>
  <si>
    <t>5053402058</t>
  </si>
  <si>
    <t>5053402020</t>
  </si>
  <si>
    <t>Phan Thùy</t>
  </si>
  <si>
    <t>5053402060</t>
  </si>
  <si>
    <t>Trần Thị Thùy</t>
  </si>
  <si>
    <t>5053402101</t>
  </si>
  <si>
    <t>Vi Hiền</t>
  </si>
  <si>
    <t>5053101250</t>
  </si>
  <si>
    <t>Vũ Huyền</t>
  </si>
  <si>
    <t>5053106036</t>
  </si>
  <si>
    <t>Trần Tô Minh</t>
  </si>
  <si>
    <t>Trí</t>
  </si>
  <si>
    <t>5053105041</t>
  </si>
  <si>
    <t>Lành Văn</t>
  </si>
  <si>
    <t>Triệu</t>
  </si>
  <si>
    <t>12/12/1994</t>
  </si>
  <si>
    <t>5053101052</t>
  </si>
  <si>
    <t>Vũ Hà</t>
  </si>
  <si>
    <t>Trinh</t>
  </si>
  <si>
    <t>06/11/1996</t>
  </si>
  <si>
    <t>5053402102</t>
  </si>
  <si>
    <t>Cao Tú</t>
  </si>
  <si>
    <t>Trung</t>
  </si>
  <si>
    <t>03/10/1996</t>
  </si>
  <si>
    <t>5053401057</t>
  </si>
  <si>
    <t>Đoàn Duy</t>
  </si>
  <si>
    <t>06/02/1995</t>
  </si>
  <si>
    <t>5053402107</t>
  </si>
  <si>
    <t>Hồ Sỹ</t>
  </si>
  <si>
    <t>5053106037</t>
  </si>
  <si>
    <t>23/12/1996</t>
  </si>
  <si>
    <t>5053106084</t>
  </si>
  <si>
    <t>5053402021</t>
  </si>
  <si>
    <t>Nguyễn Quang</t>
  </si>
  <si>
    <t>26/09/1996</t>
  </si>
  <si>
    <t>5053402103</t>
  </si>
  <si>
    <t>Đỗ Hoàng</t>
  </si>
  <si>
    <t>5053101251</t>
  </si>
  <si>
    <t>Nguyễn Thị Thanh</t>
  </si>
  <si>
    <t>5053106085</t>
  </si>
  <si>
    <t>Bùi Phi</t>
  </si>
  <si>
    <t>Tử</t>
  </si>
  <si>
    <t>5053106038</t>
  </si>
  <si>
    <t>Mai Anh</t>
  </si>
  <si>
    <t>5053101252</t>
  </si>
  <si>
    <t>Doãn Hoàng Việt</t>
  </si>
  <si>
    <t>21/08/1995</t>
  </si>
  <si>
    <t>5053106086</t>
  </si>
  <si>
    <t>Hà Thế</t>
  </si>
  <si>
    <t>5053402022</t>
  </si>
  <si>
    <t>Hoàng Xuân</t>
  </si>
  <si>
    <t>5053101340</t>
  </si>
  <si>
    <t>Trịnh Huy</t>
  </si>
  <si>
    <t>20/05/1996</t>
  </si>
  <si>
    <t>5053105042</t>
  </si>
  <si>
    <t>Trần Thị Dịu</t>
  </si>
  <si>
    <t>Uy</t>
  </si>
  <si>
    <t>5053402063</t>
  </si>
  <si>
    <t>Uyên</t>
  </si>
  <si>
    <t>5053101342</t>
  </si>
  <si>
    <t>21/10/1996</t>
  </si>
  <si>
    <t>5053402104</t>
  </si>
  <si>
    <t>Lê Hồng</t>
  </si>
  <si>
    <t>Vân</t>
  </si>
  <si>
    <t>5053402023</t>
  </si>
  <si>
    <t>5053402064</t>
  </si>
  <si>
    <t>5053105043</t>
  </si>
  <si>
    <t>5053101254</t>
  </si>
  <si>
    <t>Phạm Thị Hồng</t>
  </si>
  <si>
    <t>02/02/1995</t>
  </si>
  <si>
    <t>5053402024</t>
  </si>
  <si>
    <t>Trương Thị Thanh</t>
  </si>
  <si>
    <t>5053402105</t>
  </si>
  <si>
    <t>Nguyễn Doãn Anh</t>
  </si>
  <si>
    <t>Văn</t>
  </si>
  <si>
    <t>15/01/1994</t>
  </si>
  <si>
    <t>5053101344</t>
  </si>
  <si>
    <t>5053105045</t>
  </si>
  <si>
    <t>Nguyễn Thế</t>
  </si>
  <si>
    <t>23/03/1994</t>
  </si>
  <si>
    <t>5053106087</t>
  </si>
  <si>
    <t>Thiều Đức</t>
  </si>
  <si>
    <t>5053101258</t>
  </si>
  <si>
    <t>Xuân</t>
  </si>
  <si>
    <t>5053101256</t>
  </si>
  <si>
    <t>5053105046</t>
  </si>
  <si>
    <t>5053101257</t>
  </si>
  <si>
    <t>5053101054</t>
  </si>
  <si>
    <t>Trần Thị Lệ</t>
  </si>
  <si>
    <t>5053402065</t>
  </si>
  <si>
    <t>Đoàn Thị</t>
  </si>
  <si>
    <t>Yên</t>
  </si>
  <si>
    <t>27/10/1996</t>
  </si>
  <si>
    <t>5053402025</t>
  </si>
  <si>
    <t>Phan Thị Hải</t>
  </si>
  <si>
    <t>Yến</t>
  </si>
  <si>
    <t>5053401058</t>
  </si>
  <si>
    <t>5053105047</t>
  </si>
  <si>
    <t>CDR405</t>
  </si>
  <si>
    <t>CDR406</t>
  </si>
  <si>
    <t>CDR407</t>
  </si>
  <si>
    <t>CDR408</t>
  </si>
  <si>
    <t>CDR409</t>
  </si>
  <si>
    <t>CDR410</t>
  </si>
  <si>
    <t>CDR411</t>
  </si>
  <si>
    <t>CDR412</t>
  </si>
  <si>
    <t>CDR413</t>
  </si>
  <si>
    <t>CDR414</t>
  </si>
  <si>
    <t>CDR415</t>
  </si>
  <si>
    <t>CDR416</t>
  </si>
  <si>
    <t>CDR417</t>
  </si>
  <si>
    <t>CDR418</t>
  </si>
  <si>
    <t>CDR419</t>
  </si>
  <si>
    <t>CDR420</t>
  </si>
  <si>
    <t>CDR421</t>
  </si>
  <si>
    <t>CDR422</t>
  </si>
  <si>
    <t>CDR423</t>
  </si>
  <si>
    <t>CDR424</t>
  </si>
  <si>
    <t>CDR425</t>
  </si>
  <si>
    <t>CDR426</t>
  </si>
  <si>
    <t>CDR427</t>
  </si>
  <si>
    <t>CDR428</t>
  </si>
  <si>
    <t>CDR429</t>
  </si>
  <si>
    <t>CDR430</t>
  </si>
  <si>
    <t>CDR431</t>
  </si>
  <si>
    <t>CDR432</t>
  </si>
  <si>
    <t>CDR433</t>
  </si>
  <si>
    <t>CDR434</t>
  </si>
  <si>
    <t>CDR435</t>
  </si>
  <si>
    <t>CDR436</t>
  </si>
  <si>
    <t>CDR437</t>
  </si>
  <si>
    <t>CDR438</t>
  </si>
  <si>
    <t>CDR439</t>
  </si>
  <si>
    <t>CDR440</t>
  </si>
  <si>
    <t>CDR441</t>
  </si>
  <si>
    <t>CDR442</t>
  </si>
  <si>
    <t>CDR443</t>
  </si>
  <si>
    <t>Nghe</t>
  </si>
  <si>
    <t>Đọc</t>
  </si>
  <si>
    <t>Tổng 
điểm</t>
  </si>
  <si>
    <t>Ghi 
Chú</t>
  </si>
  <si>
    <t>Tổng
điểm</t>
  </si>
  <si>
    <t>Nguyễn Thị Ánh</t>
  </si>
  <si>
    <t>Đoàn Hương</t>
  </si>
  <si>
    <t>12/03/1995</t>
  </si>
  <si>
    <t>04/09/1995</t>
  </si>
  <si>
    <t>02/11/1996</t>
  </si>
  <si>
    <t>05/06/1996</t>
  </si>
  <si>
    <t>07/06/1996</t>
  </si>
  <si>
    <t>03/02/1996</t>
  </si>
  <si>
    <t>11/08/1994</t>
  </si>
  <si>
    <t>04/10/1996</t>
  </si>
  <si>
    <t>04/01/1996</t>
  </si>
  <si>
    <t>10/06/1996</t>
  </si>
  <si>
    <t>Nguyễn Thị ái</t>
  </si>
  <si>
    <t>11/04/1996</t>
  </si>
  <si>
    <t>01/03/1996</t>
  </si>
  <si>
    <t>12/11/1995</t>
  </si>
  <si>
    <t>11/01/1995</t>
  </si>
  <si>
    <t>Vũ Thị ánh</t>
  </si>
  <si>
    <t>11/03/1995</t>
  </si>
  <si>
    <t>02/11/1995</t>
  </si>
  <si>
    <t>11/01/1996</t>
  </si>
  <si>
    <t>Môn thi: Tiếng Anh                                           Ngày thi: 26/11/2017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</si>
</sst>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hair"/>
      <bottom style="hair"/>
    </border>
    <border>
      <left style="thin"/>
      <right/>
      <top style="hair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double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0" fillId="33" borderId="0" xfId="0" applyFont="1" applyFill="1" applyAlignment="1">
      <alignment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3" fontId="53" fillId="0" borderId="10" xfId="0" applyNumberFormat="1" applyFont="1" applyBorder="1" applyAlignment="1">
      <alignment/>
    </xf>
    <xf numFmtId="3" fontId="53" fillId="0" borderId="17" xfId="0" applyNumberFormat="1" applyFont="1" applyBorder="1" applyAlignment="1">
      <alignment/>
    </xf>
    <xf numFmtId="3" fontId="54" fillId="0" borderId="20" xfId="0" applyNumberFormat="1" applyFont="1" applyBorder="1" applyAlignment="1">
      <alignment/>
    </xf>
    <xf numFmtId="14" fontId="53" fillId="0" borderId="10" xfId="0" applyNumberFormat="1" applyFont="1" applyBorder="1" applyAlignment="1">
      <alignment horizontal="center"/>
    </xf>
    <xf numFmtId="3" fontId="53" fillId="0" borderId="0" xfId="0" applyNumberFormat="1" applyFont="1" applyAlignment="1">
      <alignment/>
    </xf>
    <xf numFmtId="0" fontId="54" fillId="33" borderId="12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3" fontId="54" fillId="33" borderId="14" xfId="0" applyNumberFormat="1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3" fontId="51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4" fontId="50" fillId="33" borderId="0" xfId="0" applyNumberFormat="1" applyFont="1" applyFill="1" applyAlignment="1">
      <alignment/>
    </xf>
    <xf numFmtId="3" fontId="50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2" fillId="33" borderId="0" xfId="0" applyFont="1" applyFill="1" applyAlignment="1">
      <alignment/>
    </xf>
    <xf numFmtId="14" fontId="52" fillId="33" borderId="0" xfId="0" applyNumberFormat="1" applyFont="1" applyFill="1" applyAlignment="1">
      <alignment/>
    </xf>
    <xf numFmtId="3" fontId="52" fillId="33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0" xfId="0" applyFont="1" applyBorder="1" applyAlignment="1">
      <alignment/>
    </xf>
    <xf numFmtId="14" fontId="55" fillId="0" borderId="10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0" xfId="42" applyNumberFormat="1" applyFont="1" applyAlignment="1">
      <alignment/>
    </xf>
    <xf numFmtId="3" fontId="3" fillId="0" borderId="21" xfId="42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21" xfId="42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42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3" fontId="3" fillId="0" borderId="10" xfId="42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3" fontId="4" fillId="0" borderId="20" xfId="42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" fillId="0" borderId="22" xfId="42" applyNumberFormat="1" applyFont="1" applyBorder="1" applyAlignment="1">
      <alignment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42" applyNumberFormat="1" applyFont="1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52" fillId="0" borderId="17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3" fontId="52" fillId="0" borderId="30" xfId="42" applyNumberFormat="1" applyFont="1" applyBorder="1" applyAlignment="1">
      <alignment/>
    </xf>
    <xf numFmtId="0" fontId="52" fillId="0" borderId="18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3" fontId="3" fillId="33" borderId="21" xfId="42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32" xfId="0" applyFont="1" applyFill="1" applyBorder="1" applyAlignment="1">
      <alignment horizontal="right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0" borderId="36" xfId="0" applyFont="1" applyBorder="1" applyAlignment="1">
      <alignment horizontal="center"/>
    </xf>
    <xf numFmtId="0" fontId="11" fillId="0" borderId="37" xfId="0" applyNumberFormat="1" applyFont="1" applyFill="1" applyBorder="1" applyAlignment="1" applyProtection="1">
      <alignment/>
      <protection/>
    </xf>
    <xf numFmtId="0" fontId="11" fillId="0" borderId="37" xfId="0" applyNumberFormat="1" applyFont="1" applyFill="1" applyBorder="1" applyAlignment="1" applyProtection="1">
      <alignment wrapText="1"/>
      <protection/>
    </xf>
    <xf numFmtId="0" fontId="2" fillId="0" borderId="36" xfId="0" applyNumberFormat="1" applyFont="1" applyFill="1" applyBorder="1" applyAlignment="1" applyProtection="1">
      <alignment wrapText="1"/>
      <protection/>
    </xf>
    <xf numFmtId="0" fontId="3" fillId="0" borderId="36" xfId="0" applyFont="1" applyBorder="1" applyAlignment="1">
      <alignment/>
    </xf>
    <xf numFmtId="0" fontId="11" fillId="0" borderId="38" xfId="0" applyNumberFormat="1" applyFont="1" applyFill="1" applyBorder="1" applyAlignment="1" applyProtection="1">
      <alignment/>
      <protection/>
    </xf>
    <xf numFmtId="0" fontId="11" fillId="0" borderId="38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52" fillId="0" borderId="10" xfId="0" applyFont="1" applyFill="1" applyBorder="1" applyAlignment="1">
      <alignment/>
    </xf>
    <xf numFmtId="0" fontId="2" fillId="34" borderId="10" xfId="0" applyNumberFormat="1" applyFont="1" applyFill="1" applyBorder="1" applyAlignment="1" applyProtection="1">
      <alignment wrapText="1"/>
      <protection/>
    </xf>
    <xf numFmtId="0" fontId="3" fillId="0" borderId="39" xfId="0" applyFont="1" applyBorder="1" applyAlignment="1">
      <alignment horizontal="center"/>
    </xf>
    <xf numFmtId="0" fontId="11" fillId="0" borderId="40" xfId="0" applyNumberFormat="1" applyFont="1" applyFill="1" applyBorder="1" applyAlignment="1" applyProtection="1">
      <alignment/>
      <protection/>
    </xf>
    <xf numFmtId="0" fontId="11" fillId="0" borderId="40" xfId="0" applyNumberFormat="1" applyFont="1" applyFill="1" applyBorder="1" applyAlignment="1" applyProtection="1">
      <alignment wrapText="1"/>
      <protection/>
    </xf>
    <xf numFmtId="0" fontId="2" fillId="0" borderId="39" xfId="0" applyNumberFormat="1" applyFont="1" applyFill="1" applyBorder="1" applyAlignment="1" applyProtection="1">
      <alignment wrapText="1"/>
      <protection/>
    </xf>
    <xf numFmtId="0" fontId="3" fillId="0" borderId="39" xfId="0" applyFont="1" applyBorder="1" applyAlignment="1">
      <alignment/>
    </xf>
    <xf numFmtId="0" fontId="11" fillId="0" borderId="41" xfId="0" applyNumberFormat="1" applyFont="1" applyFill="1" applyBorder="1" applyAlignment="1" applyProtection="1">
      <alignment/>
      <protection/>
    </xf>
    <xf numFmtId="0" fontId="11" fillId="0" borderId="42" xfId="0" applyNumberFormat="1" applyFont="1" applyFill="1" applyBorder="1" applyAlignment="1" applyProtection="1">
      <alignment/>
      <protection/>
    </xf>
    <xf numFmtId="0" fontId="11" fillId="0" borderId="43" xfId="0" applyNumberFormat="1" applyFont="1" applyFill="1" applyBorder="1" applyAlignment="1" applyProtection="1">
      <alignment/>
      <protection/>
    </xf>
    <xf numFmtId="0" fontId="4" fillId="33" borderId="44" xfId="0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 applyProtection="1">
      <alignment/>
      <protection/>
    </xf>
    <xf numFmtId="0" fontId="11" fillId="0" borderId="46" xfId="0" applyNumberFormat="1" applyFont="1" applyFill="1" applyBorder="1" applyAlignment="1" applyProtection="1">
      <alignment/>
      <protection/>
    </xf>
    <xf numFmtId="0" fontId="11" fillId="0" borderId="47" xfId="0" applyNumberFormat="1" applyFont="1" applyFill="1" applyBorder="1" applyAlignment="1" applyProtection="1">
      <alignment/>
      <protection/>
    </xf>
    <xf numFmtId="0" fontId="2" fillId="34" borderId="39" xfId="0" applyNumberFormat="1" applyFont="1" applyFill="1" applyBorder="1" applyAlignment="1" applyProtection="1">
      <alignment wrapText="1"/>
      <protection/>
    </xf>
    <xf numFmtId="0" fontId="2" fillId="34" borderId="36" xfId="0" applyNumberFormat="1" applyFont="1" applyFill="1" applyBorder="1" applyAlignment="1" applyProtection="1">
      <alignment wrapText="1"/>
      <protection/>
    </xf>
    <xf numFmtId="0" fontId="11" fillId="0" borderId="48" xfId="0" applyNumberFormat="1" applyFont="1" applyFill="1" applyBorder="1" applyAlignment="1" applyProtection="1">
      <alignment/>
      <protection/>
    </xf>
    <xf numFmtId="0" fontId="11" fillId="0" borderId="48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34" borderId="17" xfId="0" applyNumberFormat="1" applyFont="1" applyFill="1" applyBorder="1" applyAlignment="1" applyProtection="1">
      <alignment wrapText="1"/>
      <protection/>
    </xf>
    <xf numFmtId="0" fontId="3" fillId="0" borderId="49" xfId="0" applyFont="1" applyBorder="1" applyAlignment="1">
      <alignment/>
    </xf>
    <xf numFmtId="0" fontId="11" fillId="0" borderId="50" xfId="0" applyNumberFormat="1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 applyProtection="1">
      <alignment wrapText="1"/>
      <protection/>
    </xf>
    <xf numFmtId="0" fontId="2" fillId="0" borderId="36" xfId="0" applyNumberFormat="1" applyFont="1" applyFill="1" applyBorder="1" applyAlignment="1" applyProtection="1">
      <alignment horizontal="right" wrapText="1"/>
      <protection/>
    </xf>
    <xf numFmtId="0" fontId="2" fillId="34" borderId="10" xfId="0" applyNumberFormat="1" applyFont="1" applyFill="1" applyBorder="1" applyAlignment="1" applyProtection="1">
      <alignment horizontal="right" wrapText="1"/>
      <protection/>
    </xf>
    <xf numFmtId="0" fontId="2" fillId="0" borderId="36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0" fontId="2" fillId="35" borderId="10" xfId="0" applyNumberFormat="1" applyFont="1" applyFill="1" applyBorder="1" applyAlignment="1" applyProtection="1">
      <alignment wrapText="1"/>
      <protection/>
    </xf>
    <xf numFmtId="0" fontId="2" fillId="34" borderId="36" xfId="0" applyNumberFormat="1" applyFont="1" applyFill="1" applyBorder="1" applyAlignment="1" applyProtection="1">
      <alignment wrapText="1"/>
      <protection/>
    </xf>
    <xf numFmtId="0" fontId="2" fillId="0" borderId="36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0" fontId="11" fillId="0" borderId="51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 horizontal="center"/>
    </xf>
    <xf numFmtId="0" fontId="54" fillId="0" borderId="52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0" borderId="5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3" fontId="4" fillId="33" borderId="56" xfId="42" applyNumberFormat="1" applyFont="1" applyFill="1" applyBorder="1" applyAlignment="1">
      <alignment horizontal="center" vertical="center" wrapText="1"/>
    </xf>
    <xf numFmtId="3" fontId="4" fillId="33" borderId="24" xfId="42" applyNumberFormat="1" applyFont="1" applyFill="1" applyBorder="1" applyAlignment="1">
      <alignment horizontal="center" vertical="center" wrapText="1"/>
    </xf>
    <xf numFmtId="3" fontId="4" fillId="33" borderId="57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3" fontId="4" fillId="33" borderId="56" xfId="42" applyNumberFormat="1" applyFont="1" applyFill="1" applyBorder="1" applyAlignment="1">
      <alignment horizontal="center" vertical="center"/>
    </xf>
    <xf numFmtId="3" fontId="4" fillId="33" borderId="64" xfId="42" applyNumberFormat="1" applyFont="1" applyFill="1" applyBorder="1" applyAlignment="1">
      <alignment horizontal="center" vertical="center"/>
    </xf>
    <xf numFmtId="3" fontId="4" fillId="33" borderId="29" xfId="42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34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4"/>
  <sheetViews>
    <sheetView zoomScalePageLayoutView="0" workbookViewId="0" topLeftCell="A64">
      <selection activeCell="K74" sqref="K74"/>
    </sheetView>
  </sheetViews>
  <sheetFormatPr defaultColWidth="9.140625" defaultRowHeight="15"/>
  <cols>
    <col min="1" max="1" width="9.140625" style="10" customWidth="1"/>
    <col min="2" max="2" width="34.140625" style="7" customWidth="1"/>
    <col min="3" max="3" width="13.28125" style="10" customWidth="1"/>
    <col min="4" max="4" width="15.421875" style="7" customWidth="1"/>
    <col min="5" max="5" width="15.28125" style="7" customWidth="1"/>
    <col min="6" max="16384" width="9.140625" style="7" customWidth="1"/>
  </cols>
  <sheetData>
    <row r="3" spans="1:5" ht="34.5" customHeight="1">
      <c r="A3" s="188" t="s">
        <v>163</v>
      </c>
      <c r="B3" s="188"/>
      <c r="C3" s="188"/>
      <c r="D3" s="188"/>
      <c r="E3" s="188"/>
    </row>
    <row r="4" ht="19.5" thickBot="1"/>
    <row r="5" spans="1:5" ht="30" customHeight="1" thickTop="1">
      <c r="A5" s="11" t="s">
        <v>2</v>
      </c>
      <c r="B5" s="13" t="s">
        <v>114</v>
      </c>
      <c r="C5" s="13" t="s">
        <v>115</v>
      </c>
      <c r="D5" s="13" t="s">
        <v>76</v>
      </c>
      <c r="E5" s="14" t="s">
        <v>116</v>
      </c>
    </row>
    <row r="6" spans="1:5" ht="30" customHeight="1">
      <c r="A6" s="12">
        <v>1</v>
      </c>
      <c r="B6" s="8" t="s">
        <v>117</v>
      </c>
      <c r="C6" s="20">
        <v>2</v>
      </c>
      <c r="D6" s="23">
        <f>+C6*50000</f>
        <v>100000</v>
      </c>
      <c r="E6" s="9"/>
    </row>
    <row r="7" spans="1:5" ht="30" customHeight="1">
      <c r="A7" s="12">
        <v>2</v>
      </c>
      <c r="B7" s="8" t="s">
        <v>118</v>
      </c>
      <c r="C7" s="20">
        <v>1</v>
      </c>
      <c r="D7" s="23">
        <f aca="true" t="shared" si="0" ref="D7:D73">+C7*50000</f>
        <v>50000</v>
      </c>
      <c r="E7" s="9"/>
    </row>
    <row r="8" spans="1:5" ht="30" customHeight="1">
      <c r="A8" s="12">
        <v>3</v>
      </c>
      <c r="B8" s="8" t="s">
        <v>119</v>
      </c>
      <c r="C8" s="20">
        <v>1</v>
      </c>
      <c r="D8" s="23">
        <f t="shared" si="0"/>
        <v>50000</v>
      </c>
      <c r="E8" s="9"/>
    </row>
    <row r="9" spans="1:5" ht="30" customHeight="1">
      <c r="A9" s="12">
        <v>4</v>
      </c>
      <c r="B9" s="8" t="s">
        <v>120</v>
      </c>
      <c r="C9" s="20">
        <v>1</v>
      </c>
      <c r="D9" s="23">
        <f t="shared" si="0"/>
        <v>50000</v>
      </c>
      <c r="E9" s="9"/>
    </row>
    <row r="10" spans="1:5" ht="30" customHeight="1">
      <c r="A10" s="12">
        <v>5</v>
      </c>
      <c r="B10" s="8" t="s">
        <v>121</v>
      </c>
      <c r="C10" s="20">
        <v>3</v>
      </c>
      <c r="D10" s="23">
        <f t="shared" si="0"/>
        <v>150000</v>
      </c>
      <c r="E10" s="9"/>
    </row>
    <row r="11" spans="1:5" ht="30" customHeight="1">
      <c r="A11" s="12">
        <v>6</v>
      </c>
      <c r="B11" s="8" t="s">
        <v>122</v>
      </c>
      <c r="C11" s="20">
        <v>1</v>
      </c>
      <c r="D11" s="23">
        <f t="shared" si="0"/>
        <v>50000</v>
      </c>
      <c r="E11" s="9"/>
    </row>
    <row r="12" spans="1:5" ht="30" customHeight="1">
      <c r="A12" s="12">
        <v>7</v>
      </c>
      <c r="B12" s="8" t="s">
        <v>123</v>
      </c>
      <c r="C12" s="20">
        <v>2</v>
      </c>
      <c r="D12" s="23">
        <f t="shared" si="0"/>
        <v>100000</v>
      </c>
      <c r="E12" s="9"/>
    </row>
    <row r="13" spans="1:5" ht="30" customHeight="1">
      <c r="A13" s="12">
        <v>8</v>
      </c>
      <c r="B13" s="8" t="s">
        <v>124</v>
      </c>
      <c r="C13" s="20">
        <v>1</v>
      </c>
      <c r="D13" s="23">
        <f t="shared" si="0"/>
        <v>50000</v>
      </c>
      <c r="E13" s="9"/>
    </row>
    <row r="14" spans="1:5" ht="30" customHeight="1">
      <c r="A14" s="12">
        <v>9</v>
      </c>
      <c r="B14" s="8" t="s">
        <v>125</v>
      </c>
      <c r="C14" s="20">
        <v>2</v>
      </c>
      <c r="D14" s="23">
        <f t="shared" si="0"/>
        <v>100000</v>
      </c>
      <c r="E14" s="9"/>
    </row>
    <row r="15" spans="1:5" ht="30" customHeight="1">
      <c r="A15" s="12">
        <v>10</v>
      </c>
      <c r="B15" s="8" t="s">
        <v>126</v>
      </c>
      <c r="C15" s="20">
        <v>1</v>
      </c>
      <c r="D15" s="23">
        <f t="shared" si="0"/>
        <v>50000</v>
      </c>
      <c r="E15" s="9"/>
    </row>
    <row r="16" spans="1:5" ht="30" customHeight="1">
      <c r="A16" s="12">
        <v>11</v>
      </c>
      <c r="B16" s="8" t="s">
        <v>127</v>
      </c>
      <c r="C16" s="20">
        <v>1</v>
      </c>
      <c r="D16" s="23">
        <f t="shared" si="0"/>
        <v>50000</v>
      </c>
      <c r="E16" s="9"/>
    </row>
    <row r="17" spans="1:5" ht="30" customHeight="1">
      <c r="A17" s="12">
        <v>12</v>
      </c>
      <c r="B17" s="8" t="s">
        <v>100</v>
      </c>
      <c r="C17" s="20">
        <v>1</v>
      </c>
      <c r="D17" s="23">
        <f t="shared" si="0"/>
        <v>50000</v>
      </c>
      <c r="E17" s="9"/>
    </row>
    <row r="18" spans="1:5" ht="30" customHeight="1">
      <c r="A18" s="12">
        <v>13</v>
      </c>
      <c r="B18" s="8" t="s">
        <v>128</v>
      </c>
      <c r="C18" s="20">
        <v>1</v>
      </c>
      <c r="D18" s="23">
        <f t="shared" si="0"/>
        <v>50000</v>
      </c>
      <c r="E18" s="9"/>
    </row>
    <row r="19" spans="1:5" ht="30" customHeight="1">
      <c r="A19" s="12">
        <v>14</v>
      </c>
      <c r="B19" s="8" t="s">
        <v>129</v>
      </c>
      <c r="C19" s="20">
        <v>1</v>
      </c>
      <c r="D19" s="23">
        <f t="shared" si="0"/>
        <v>50000</v>
      </c>
      <c r="E19" s="9"/>
    </row>
    <row r="20" spans="1:5" ht="30" customHeight="1">
      <c r="A20" s="12">
        <v>15</v>
      </c>
      <c r="B20" s="8" t="s">
        <v>130</v>
      </c>
      <c r="C20" s="20">
        <v>2</v>
      </c>
      <c r="D20" s="23">
        <f t="shared" si="0"/>
        <v>100000</v>
      </c>
      <c r="E20" s="9"/>
    </row>
    <row r="21" spans="1:5" ht="30" customHeight="1">
      <c r="A21" s="12">
        <v>16</v>
      </c>
      <c r="B21" s="8" t="s">
        <v>131</v>
      </c>
      <c r="C21" s="20">
        <v>1</v>
      </c>
      <c r="D21" s="23">
        <f t="shared" si="0"/>
        <v>50000</v>
      </c>
      <c r="E21" s="9"/>
    </row>
    <row r="22" spans="1:5" ht="30" customHeight="1">
      <c r="A22" s="12">
        <v>17</v>
      </c>
      <c r="B22" s="8" t="s">
        <v>103</v>
      </c>
      <c r="C22" s="20">
        <v>4</v>
      </c>
      <c r="D22" s="23">
        <f t="shared" si="0"/>
        <v>200000</v>
      </c>
      <c r="E22" s="9"/>
    </row>
    <row r="23" spans="1:5" ht="30" customHeight="1">
      <c r="A23" s="12">
        <v>18</v>
      </c>
      <c r="B23" s="8" t="s">
        <v>132</v>
      </c>
      <c r="C23" s="20">
        <v>2</v>
      </c>
      <c r="D23" s="23">
        <f t="shared" si="0"/>
        <v>100000</v>
      </c>
      <c r="E23" s="9"/>
    </row>
    <row r="24" spans="1:5" ht="30" customHeight="1">
      <c r="A24" s="12">
        <v>19</v>
      </c>
      <c r="B24" s="8" t="s">
        <v>133</v>
      </c>
      <c r="C24" s="20">
        <v>4</v>
      </c>
      <c r="D24" s="23">
        <f t="shared" si="0"/>
        <v>200000</v>
      </c>
      <c r="E24" s="9"/>
    </row>
    <row r="25" spans="1:5" ht="30" customHeight="1">
      <c r="A25" s="12">
        <v>20</v>
      </c>
      <c r="B25" s="8" t="s">
        <v>134</v>
      </c>
      <c r="C25" s="20">
        <v>2</v>
      </c>
      <c r="D25" s="23">
        <f t="shared" si="0"/>
        <v>100000</v>
      </c>
      <c r="E25" s="9"/>
    </row>
    <row r="26" spans="1:5" ht="30" customHeight="1">
      <c r="A26" s="12">
        <v>21</v>
      </c>
      <c r="B26" s="8" t="s">
        <v>135</v>
      </c>
      <c r="C26" s="20">
        <v>1</v>
      </c>
      <c r="D26" s="23">
        <f t="shared" si="0"/>
        <v>50000</v>
      </c>
      <c r="E26" s="9"/>
    </row>
    <row r="27" spans="1:5" ht="30" customHeight="1">
      <c r="A27" s="12">
        <v>22</v>
      </c>
      <c r="B27" s="8" t="s">
        <v>136</v>
      </c>
      <c r="C27" s="20">
        <v>2</v>
      </c>
      <c r="D27" s="23">
        <f t="shared" si="0"/>
        <v>100000</v>
      </c>
      <c r="E27" s="9"/>
    </row>
    <row r="28" spans="1:5" ht="30" customHeight="1">
      <c r="A28" s="12">
        <v>23</v>
      </c>
      <c r="B28" s="8" t="s">
        <v>138</v>
      </c>
      <c r="C28" s="20">
        <v>2</v>
      </c>
      <c r="D28" s="23">
        <f t="shared" si="0"/>
        <v>100000</v>
      </c>
      <c r="E28" s="9"/>
    </row>
    <row r="29" spans="1:5" ht="30" customHeight="1">
      <c r="A29" s="12">
        <v>24</v>
      </c>
      <c r="B29" s="8" t="s">
        <v>139</v>
      </c>
      <c r="C29" s="20">
        <v>1</v>
      </c>
      <c r="D29" s="23">
        <f t="shared" si="0"/>
        <v>50000</v>
      </c>
      <c r="E29" s="9"/>
    </row>
    <row r="30" spans="1:5" ht="30" customHeight="1">
      <c r="A30" s="12">
        <v>25</v>
      </c>
      <c r="B30" s="8" t="s">
        <v>104</v>
      </c>
      <c r="C30" s="20">
        <v>1</v>
      </c>
      <c r="D30" s="23">
        <f t="shared" si="0"/>
        <v>50000</v>
      </c>
      <c r="E30" s="9"/>
    </row>
    <row r="31" spans="1:5" ht="30" customHeight="1">
      <c r="A31" s="12">
        <v>26</v>
      </c>
      <c r="B31" s="8" t="s">
        <v>140</v>
      </c>
      <c r="C31" s="20">
        <v>1</v>
      </c>
      <c r="D31" s="23">
        <f t="shared" si="0"/>
        <v>50000</v>
      </c>
      <c r="E31" s="9"/>
    </row>
    <row r="32" spans="1:5" ht="30" customHeight="1">
      <c r="A32" s="12">
        <v>27</v>
      </c>
      <c r="B32" s="8" t="s">
        <v>141</v>
      </c>
      <c r="C32" s="20">
        <v>1</v>
      </c>
      <c r="D32" s="23">
        <f t="shared" si="0"/>
        <v>50000</v>
      </c>
      <c r="E32" s="9"/>
    </row>
    <row r="33" spans="1:5" ht="30" customHeight="1">
      <c r="A33" s="12">
        <v>28</v>
      </c>
      <c r="B33" s="8" t="s">
        <v>142</v>
      </c>
      <c r="C33" s="20">
        <v>1</v>
      </c>
      <c r="D33" s="23">
        <f t="shared" si="0"/>
        <v>50000</v>
      </c>
      <c r="E33" s="9"/>
    </row>
    <row r="34" spans="1:5" ht="30" customHeight="1">
      <c r="A34" s="12">
        <v>29</v>
      </c>
      <c r="B34" s="8" t="s">
        <v>143</v>
      </c>
      <c r="C34" s="20">
        <v>4</v>
      </c>
      <c r="D34" s="23">
        <f t="shared" si="0"/>
        <v>200000</v>
      </c>
      <c r="E34" s="9"/>
    </row>
    <row r="35" spans="1:5" ht="30" customHeight="1">
      <c r="A35" s="12">
        <v>30</v>
      </c>
      <c r="B35" s="8" t="s">
        <v>144</v>
      </c>
      <c r="C35" s="20">
        <v>1</v>
      </c>
      <c r="D35" s="23">
        <f t="shared" si="0"/>
        <v>50000</v>
      </c>
      <c r="E35" s="9"/>
    </row>
    <row r="36" spans="1:5" ht="30" customHeight="1">
      <c r="A36" s="12">
        <v>31</v>
      </c>
      <c r="B36" s="8" t="s">
        <v>145</v>
      </c>
      <c r="C36" s="20">
        <v>1</v>
      </c>
      <c r="D36" s="23">
        <f t="shared" si="0"/>
        <v>50000</v>
      </c>
      <c r="E36" s="9"/>
    </row>
    <row r="37" spans="1:5" ht="30" customHeight="1">
      <c r="A37" s="12">
        <v>32</v>
      </c>
      <c r="B37" s="8" t="s">
        <v>146</v>
      </c>
      <c r="C37" s="20">
        <v>2</v>
      </c>
      <c r="D37" s="23">
        <f t="shared" si="0"/>
        <v>100000</v>
      </c>
      <c r="E37" s="9"/>
    </row>
    <row r="38" spans="1:5" ht="30" customHeight="1">
      <c r="A38" s="12">
        <v>33</v>
      </c>
      <c r="B38" s="8" t="s">
        <v>105</v>
      </c>
      <c r="C38" s="20">
        <v>2</v>
      </c>
      <c r="D38" s="23">
        <f t="shared" si="0"/>
        <v>100000</v>
      </c>
      <c r="E38" s="9"/>
    </row>
    <row r="39" spans="1:5" ht="30" customHeight="1">
      <c r="A39" s="12">
        <v>34</v>
      </c>
      <c r="B39" s="8" t="s">
        <v>147</v>
      </c>
      <c r="C39" s="20">
        <v>1</v>
      </c>
      <c r="D39" s="23">
        <f t="shared" si="0"/>
        <v>50000</v>
      </c>
      <c r="E39" s="9"/>
    </row>
    <row r="40" spans="1:5" ht="30" customHeight="1">
      <c r="A40" s="12">
        <v>35</v>
      </c>
      <c r="B40" s="8" t="s">
        <v>148</v>
      </c>
      <c r="C40" s="20">
        <v>1</v>
      </c>
      <c r="D40" s="23">
        <f t="shared" si="0"/>
        <v>50000</v>
      </c>
      <c r="E40" s="9"/>
    </row>
    <row r="41" spans="1:5" ht="30" customHeight="1">
      <c r="A41" s="12">
        <v>36</v>
      </c>
      <c r="B41" s="8" t="s">
        <v>106</v>
      </c>
      <c r="C41" s="20">
        <v>2</v>
      </c>
      <c r="D41" s="23">
        <f t="shared" si="0"/>
        <v>100000</v>
      </c>
      <c r="E41" s="9"/>
    </row>
    <row r="42" spans="1:5" ht="30" customHeight="1">
      <c r="A42" s="12">
        <v>37</v>
      </c>
      <c r="B42" s="8" t="s">
        <v>149</v>
      </c>
      <c r="C42" s="20">
        <v>1</v>
      </c>
      <c r="D42" s="23">
        <f t="shared" si="0"/>
        <v>50000</v>
      </c>
      <c r="E42" s="9"/>
    </row>
    <row r="43" spans="1:5" ht="30" customHeight="1">
      <c r="A43" s="12">
        <v>38</v>
      </c>
      <c r="B43" s="8" t="s">
        <v>107</v>
      </c>
      <c r="C43" s="20">
        <v>1</v>
      </c>
      <c r="D43" s="23">
        <f t="shared" si="0"/>
        <v>50000</v>
      </c>
      <c r="E43" s="9"/>
    </row>
    <row r="44" spans="1:5" ht="30" customHeight="1">
      <c r="A44" s="12">
        <v>39</v>
      </c>
      <c r="B44" s="8" t="s">
        <v>150</v>
      </c>
      <c r="C44" s="20">
        <v>3</v>
      </c>
      <c r="D44" s="23">
        <f t="shared" si="0"/>
        <v>150000</v>
      </c>
      <c r="E44" s="9"/>
    </row>
    <row r="45" spans="1:5" ht="30" customHeight="1">
      <c r="A45" s="12">
        <v>40</v>
      </c>
      <c r="B45" s="8" t="s">
        <v>106</v>
      </c>
      <c r="C45" s="20">
        <v>6</v>
      </c>
      <c r="D45" s="23">
        <f t="shared" si="0"/>
        <v>300000</v>
      </c>
      <c r="E45" s="9"/>
    </row>
    <row r="46" spans="1:5" ht="30" customHeight="1">
      <c r="A46" s="12">
        <v>41</v>
      </c>
      <c r="B46" s="8" t="s">
        <v>151</v>
      </c>
      <c r="C46" s="20">
        <v>1</v>
      </c>
      <c r="D46" s="23">
        <f t="shared" si="0"/>
        <v>50000</v>
      </c>
      <c r="E46" s="9"/>
    </row>
    <row r="47" spans="1:5" ht="30" customHeight="1">
      <c r="A47" s="12">
        <v>42</v>
      </c>
      <c r="B47" s="8" t="s">
        <v>152</v>
      </c>
      <c r="C47" s="20">
        <v>1</v>
      </c>
      <c r="D47" s="23">
        <f t="shared" si="0"/>
        <v>50000</v>
      </c>
      <c r="E47" s="9"/>
    </row>
    <row r="48" spans="1:5" ht="30" customHeight="1">
      <c r="A48" s="12">
        <v>43</v>
      </c>
      <c r="B48" s="8" t="s">
        <v>153</v>
      </c>
      <c r="C48" s="20">
        <v>1</v>
      </c>
      <c r="D48" s="23">
        <f t="shared" si="0"/>
        <v>50000</v>
      </c>
      <c r="E48" s="9"/>
    </row>
    <row r="49" spans="1:5" ht="30" customHeight="1">
      <c r="A49" s="12">
        <v>44</v>
      </c>
      <c r="B49" s="8" t="s">
        <v>156</v>
      </c>
      <c r="C49" s="20">
        <v>1</v>
      </c>
      <c r="D49" s="23">
        <f t="shared" si="0"/>
        <v>50000</v>
      </c>
      <c r="E49" s="9"/>
    </row>
    <row r="50" spans="1:5" ht="30" customHeight="1">
      <c r="A50" s="12">
        <v>45</v>
      </c>
      <c r="B50" s="8" t="s">
        <v>157</v>
      </c>
      <c r="C50" s="20">
        <v>1</v>
      </c>
      <c r="D50" s="23">
        <f t="shared" si="0"/>
        <v>50000</v>
      </c>
      <c r="E50" s="9"/>
    </row>
    <row r="51" spans="1:5" ht="30" customHeight="1">
      <c r="A51" s="12">
        <v>46</v>
      </c>
      <c r="B51" s="8" t="s">
        <v>158</v>
      </c>
      <c r="C51" s="20">
        <v>1</v>
      </c>
      <c r="D51" s="23">
        <f t="shared" si="0"/>
        <v>50000</v>
      </c>
      <c r="E51" s="9"/>
    </row>
    <row r="52" spans="1:5" ht="30" customHeight="1">
      <c r="A52" s="12">
        <v>47</v>
      </c>
      <c r="B52" s="8" t="s">
        <v>159</v>
      </c>
      <c r="C52" s="20">
        <v>6</v>
      </c>
      <c r="D52" s="23">
        <f t="shared" si="0"/>
        <v>300000</v>
      </c>
      <c r="E52" s="9"/>
    </row>
    <row r="53" spans="1:5" ht="30" customHeight="1">
      <c r="A53" s="12">
        <v>48</v>
      </c>
      <c r="B53" s="8" t="s">
        <v>160</v>
      </c>
      <c r="C53" s="20">
        <v>1</v>
      </c>
      <c r="D53" s="23">
        <f t="shared" si="0"/>
        <v>50000</v>
      </c>
      <c r="E53" s="9"/>
    </row>
    <row r="54" spans="1:5" ht="30" customHeight="1">
      <c r="A54" s="12">
        <v>49</v>
      </c>
      <c r="B54" s="16" t="s">
        <v>179</v>
      </c>
      <c r="C54" s="21">
        <v>1</v>
      </c>
      <c r="D54" s="24">
        <f t="shared" si="0"/>
        <v>50000</v>
      </c>
      <c r="E54" s="17"/>
    </row>
    <row r="55" spans="1:5" ht="30" customHeight="1">
      <c r="A55" s="12">
        <v>50</v>
      </c>
      <c r="B55" s="16" t="s">
        <v>189</v>
      </c>
      <c r="C55" s="21">
        <v>1</v>
      </c>
      <c r="D55" s="24">
        <f t="shared" si="0"/>
        <v>50000</v>
      </c>
      <c r="E55" s="17"/>
    </row>
    <row r="56" spans="1:5" ht="30" customHeight="1">
      <c r="A56" s="12">
        <v>51</v>
      </c>
      <c r="B56" s="16" t="s">
        <v>194</v>
      </c>
      <c r="C56" s="21">
        <v>1</v>
      </c>
      <c r="D56" s="24">
        <f t="shared" si="0"/>
        <v>50000</v>
      </c>
      <c r="E56" s="17"/>
    </row>
    <row r="57" spans="1:5" ht="30" customHeight="1">
      <c r="A57" s="12">
        <v>52</v>
      </c>
      <c r="B57" s="16" t="s">
        <v>195</v>
      </c>
      <c r="C57" s="21">
        <v>1</v>
      </c>
      <c r="D57" s="24">
        <f t="shared" si="0"/>
        <v>50000</v>
      </c>
      <c r="E57" s="17"/>
    </row>
    <row r="58" spans="1:5" ht="30" customHeight="1">
      <c r="A58" s="15">
        <v>53</v>
      </c>
      <c r="B58" s="16" t="s">
        <v>214</v>
      </c>
      <c r="C58" s="21">
        <v>2</v>
      </c>
      <c r="D58" s="24">
        <f t="shared" si="0"/>
        <v>100000</v>
      </c>
      <c r="E58" s="17"/>
    </row>
    <row r="59" spans="1:5" ht="30" customHeight="1">
      <c r="A59" s="15">
        <v>54</v>
      </c>
      <c r="B59" s="16" t="s">
        <v>213</v>
      </c>
      <c r="C59" s="21">
        <v>1</v>
      </c>
      <c r="D59" s="24">
        <f t="shared" si="0"/>
        <v>50000</v>
      </c>
      <c r="E59" s="17"/>
    </row>
    <row r="60" spans="1:5" ht="30" customHeight="1">
      <c r="A60" s="15">
        <v>55</v>
      </c>
      <c r="B60" s="16" t="s">
        <v>221</v>
      </c>
      <c r="C60" s="21">
        <v>1</v>
      </c>
      <c r="D60" s="24">
        <f t="shared" si="0"/>
        <v>50000</v>
      </c>
      <c r="E60" s="17"/>
    </row>
    <row r="61" spans="1:5" ht="30" customHeight="1">
      <c r="A61" s="15">
        <v>56</v>
      </c>
      <c r="B61" s="16" t="s">
        <v>222</v>
      </c>
      <c r="C61" s="21">
        <v>1</v>
      </c>
      <c r="D61" s="24">
        <f t="shared" si="0"/>
        <v>50000</v>
      </c>
      <c r="E61" s="17"/>
    </row>
    <row r="62" spans="1:5" ht="30" customHeight="1">
      <c r="A62" s="15">
        <v>57</v>
      </c>
      <c r="B62" s="16" t="s">
        <v>228</v>
      </c>
      <c r="C62" s="21">
        <v>1</v>
      </c>
      <c r="D62" s="24">
        <f t="shared" si="0"/>
        <v>50000</v>
      </c>
      <c r="E62" s="17"/>
    </row>
    <row r="63" spans="1:5" ht="30" customHeight="1">
      <c r="A63" s="15">
        <v>58</v>
      </c>
      <c r="B63" s="16" t="s">
        <v>245</v>
      </c>
      <c r="C63" s="21">
        <v>2</v>
      </c>
      <c r="D63" s="24">
        <f t="shared" si="0"/>
        <v>100000</v>
      </c>
      <c r="E63" s="17"/>
    </row>
    <row r="64" spans="1:5" ht="30" customHeight="1">
      <c r="A64" s="15">
        <v>59</v>
      </c>
      <c r="B64" s="16" t="s">
        <v>256</v>
      </c>
      <c r="C64" s="21">
        <v>2</v>
      </c>
      <c r="D64" s="24">
        <f t="shared" si="0"/>
        <v>100000</v>
      </c>
      <c r="E64" s="17"/>
    </row>
    <row r="65" spans="1:5" ht="30" customHeight="1">
      <c r="A65" s="15">
        <v>60</v>
      </c>
      <c r="B65" s="16" t="s">
        <v>264</v>
      </c>
      <c r="C65" s="21">
        <v>1</v>
      </c>
      <c r="D65" s="24">
        <f t="shared" si="0"/>
        <v>50000</v>
      </c>
      <c r="E65" s="17"/>
    </row>
    <row r="66" spans="1:5" ht="30" customHeight="1">
      <c r="A66" s="15">
        <v>61</v>
      </c>
      <c r="B66" s="16" t="s">
        <v>286</v>
      </c>
      <c r="C66" s="21">
        <v>1</v>
      </c>
      <c r="D66" s="24">
        <f t="shared" si="0"/>
        <v>50000</v>
      </c>
      <c r="E66" s="17"/>
    </row>
    <row r="67" spans="1:5" ht="30" customHeight="1">
      <c r="A67" s="15">
        <v>62</v>
      </c>
      <c r="B67" s="16" t="s">
        <v>287</v>
      </c>
      <c r="C67" s="21">
        <v>1</v>
      </c>
      <c r="D67" s="24">
        <f t="shared" si="0"/>
        <v>50000</v>
      </c>
      <c r="E67" s="17"/>
    </row>
    <row r="68" spans="1:5" ht="30" customHeight="1">
      <c r="A68" s="15">
        <v>63</v>
      </c>
      <c r="B68" s="16" t="s">
        <v>299</v>
      </c>
      <c r="C68" s="21">
        <v>1</v>
      </c>
      <c r="D68" s="24">
        <f t="shared" si="0"/>
        <v>50000</v>
      </c>
      <c r="E68" s="17"/>
    </row>
    <row r="69" spans="1:5" ht="30" customHeight="1">
      <c r="A69" s="15">
        <v>64</v>
      </c>
      <c r="B69" s="16" t="s">
        <v>300</v>
      </c>
      <c r="C69" s="21">
        <v>1</v>
      </c>
      <c r="D69" s="24">
        <f t="shared" si="0"/>
        <v>50000</v>
      </c>
      <c r="E69" s="17"/>
    </row>
    <row r="70" spans="1:5" ht="30" customHeight="1">
      <c r="A70" s="15">
        <v>65</v>
      </c>
      <c r="B70" s="16" t="s">
        <v>317</v>
      </c>
      <c r="C70" s="21">
        <v>4</v>
      </c>
      <c r="D70" s="24">
        <f t="shared" si="0"/>
        <v>200000</v>
      </c>
      <c r="E70" s="17"/>
    </row>
    <row r="71" spans="1:5" ht="30" customHeight="1">
      <c r="A71" s="15">
        <v>66</v>
      </c>
      <c r="B71" s="16" t="s">
        <v>347</v>
      </c>
      <c r="C71" s="21">
        <v>2</v>
      </c>
      <c r="D71" s="24">
        <f t="shared" si="0"/>
        <v>100000</v>
      </c>
      <c r="E71" s="17"/>
    </row>
    <row r="72" spans="1:5" ht="30" customHeight="1">
      <c r="A72" s="15"/>
      <c r="B72" s="16"/>
      <c r="C72" s="21"/>
      <c r="D72" s="24"/>
      <c r="E72" s="17"/>
    </row>
    <row r="73" spans="1:5" ht="30" customHeight="1">
      <c r="A73" s="15"/>
      <c r="B73" s="16"/>
      <c r="C73" s="21"/>
      <c r="D73" s="24">
        <f t="shared" si="0"/>
        <v>0</v>
      </c>
      <c r="E73" s="17"/>
    </row>
    <row r="74" spans="1:5" s="19" customFormat="1" ht="30" customHeight="1" thickBot="1">
      <c r="A74" s="189" t="s">
        <v>164</v>
      </c>
      <c r="B74" s="190"/>
      <c r="C74" s="22">
        <f>+SUM(C6:C73)</f>
        <v>107</v>
      </c>
      <c r="D74" s="25">
        <f>+SUM(D6:D73)</f>
        <v>5350000</v>
      </c>
      <c r="E74" s="18"/>
    </row>
    <row r="75" ht="19.5" thickTop="1"/>
  </sheetData>
  <sheetProtection/>
  <mergeCells count="2">
    <mergeCell ref="A3:E3"/>
    <mergeCell ref="A74:B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5.421875" style="38" customWidth="1"/>
    <col min="2" max="2" width="9.57421875" style="38" customWidth="1"/>
    <col min="3" max="3" width="13.7109375" style="38" customWidth="1"/>
    <col min="4" max="4" width="18.7109375" style="38" customWidth="1"/>
    <col min="5" max="5" width="6.00390625" style="38" customWidth="1"/>
    <col min="6" max="6" width="15.140625" style="38" customWidth="1"/>
    <col min="7" max="7" width="7.421875" style="38" customWidth="1"/>
    <col min="8" max="8" width="6.7109375" style="38" customWidth="1"/>
    <col min="9" max="9" width="8.140625" style="38" customWidth="1"/>
    <col min="10" max="10" width="9.8515625" style="38" customWidth="1"/>
    <col min="11" max="11" width="7.0039062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419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7" spans="1:11" s="60" customFormat="1" ht="36.75" customHeight="1">
      <c r="A7" s="86" t="s">
        <v>2</v>
      </c>
      <c r="B7" s="86" t="s">
        <v>417</v>
      </c>
      <c r="C7" s="86" t="s">
        <v>418</v>
      </c>
      <c r="D7" s="87" t="s">
        <v>500</v>
      </c>
      <c r="E7" s="164" t="s">
        <v>4</v>
      </c>
      <c r="F7" s="86" t="s">
        <v>5</v>
      </c>
      <c r="G7" s="86" t="s">
        <v>1977</v>
      </c>
      <c r="H7" s="86" t="s">
        <v>1978</v>
      </c>
      <c r="I7" s="141" t="s">
        <v>1979</v>
      </c>
      <c r="J7" s="86" t="s">
        <v>494</v>
      </c>
      <c r="K7" s="141" t="s">
        <v>1980</v>
      </c>
    </row>
    <row r="8" spans="1:11" ht="21" customHeight="1">
      <c r="A8" s="146">
        <v>1</v>
      </c>
      <c r="B8" s="146" t="s">
        <v>420</v>
      </c>
      <c r="C8" s="147" t="s">
        <v>485</v>
      </c>
      <c r="D8" s="161" t="s">
        <v>486</v>
      </c>
      <c r="E8" s="165" t="s">
        <v>36</v>
      </c>
      <c r="F8" s="148" t="s">
        <v>1984</v>
      </c>
      <c r="G8" s="149"/>
      <c r="H8" s="149"/>
      <c r="I8" s="149"/>
      <c r="J8" s="149"/>
      <c r="K8" s="150"/>
    </row>
    <row r="9" spans="1:11" ht="21" customHeight="1">
      <c r="A9" s="61">
        <v>2</v>
      </c>
      <c r="B9" s="61" t="s">
        <v>421</v>
      </c>
      <c r="C9" s="151" t="s">
        <v>440</v>
      </c>
      <c r="D9" s="162" t="s">
        <v>441</v>
      </c>
      <c r="E9" s="166" t="s">
        <v>442</v>
      </c>
      <c r="F9" s="152" t="s">
        <v>443</v>
      </c>
      <c r="G9" s="153"/>
      <c r="H9" s="153"/>
      <c r="I9" s="153"/>
      <c r="J9" s="153"/>
      <c r="K9" s="43"/>
    </row>
    <row r="10" spans="1:11" ht="21" customHeight="1">
      <c r="A10" s="61">
        <v>3</v>
      </c>
      <c r="B10" s="61" t="s">
        <v>422</v>
      </c>
      <c r="C10" s="151" t="s">
        <v>447</v>
      </c>
      <c r="D10" s="162" t="s">
        <v>448</v>
      </c>
      <c r="E10" s="166" t="s">
        <v>36</v>
      </c>
      <c r="F10" s="152" t="s">
        <v>449</v>
      </c>
      <c r="G10" s="153"/>
      <c r="H10" s="153"/>
      <c r="I10" s="153"/>
      <c r="J10" s="153"/>
      <c r="K10" s="43"/>
    </row>
    <row r="11" spans="1:11" ht="21" customHeight="1">
      <c r="A11" s="61">
        <v>4</v>
      </c>
      <c r="B11" s="61" t="s">
        <v>423</v>
      </c>
      <c r="C11" s="151" t="s">
        <v>503</v>
      </c>
      <c r="D11" s="162" t="s">
        <v>504</v>
      </c>
      <c r="E11" s="166" t="s">
        <v>36</v>
      </c>
      <c r="F11" s="152" t="s">
        <v>505</v>
      </c>
      <c r="G11" s="153"/>
      <c r="H11" s="153"/>
      <c r="I11" s="153"/>
      <c r="J11" s="153"/>
      <c r="K11" s="43"/>
    </row>
    <row r="12" spans="1:11" ht="21" customHeight="1">
      <c r="A12" s="61">
        <v>5</v>
      </c>
      <c r="B12" s="61" t="s">
        <v>424</v>
      </c>
      <c r="C12" s="151" t="s">
        <v>465</v>
      </c>
      <c r="D12" s="162" t="s">
        <v>466</v>
      </c>
      <c r="E12" s="166" t="s">
        <v>36</v>
      </c>
      <c r="F12" s="152" t="s">
        <v>467</v>
      </c>
      <c r="G12" s="153"/>
      <c r="H12" s="153"/>
      <c r="I12" s="153"/>
      <c r="J12" s="153"/>
      <c r="K12" s="43"/>
    </row>
    <row r="13" spans="1:11" ht="21" customHeight="1">
      <c r="A13" s="61">
        <v>6</v>
      </c>
      <c r="B13" s="61" t="s">
        <v>425</v>
      </c>
      <c r="C13" s="151" t="s">
        <v>482</v>
      </c>
      <c r="D13" s="162" t="s">
        <v>483</v>
      </c>
      <c r="E13" s="166" t="s">
        <v>36</v>
      </c>
      <c r="F13" s="152" t="s">
        <v>484</v>
      </c>
      <c r="G13" s="153"/>
      <c r="H13" s="153"/>
      <c r="I13" s="153"/>
      <c r="J13" s="153"/>
      <c r="K13" s="43"/>
    </row>
    <row r="14" spans="1:11" ht="21" customHeight="1">
      <c r="A14" s="61">
        <v>7</v>
      </c>
      <c r="B14" s="61" t="s">
        <v>426</v>
      </c>
      <c r="C14" s="151" t="s">
        <v>506</v>
      </c>
      <c r="D14" s="162" t="s">
        <v>507</v>
      </c>
      <c r="E14" s="166" t="s">
        <v>36</v>
      </c>
      <c r="F14" s="152" t="s">
        <v>508</v>
      </c>
      <c r="G14" s="153"/>
      <c r="H14" s="153"/>
      <c r="I14" s="153"/>
      <c r="J14" s="153"/>
      <c r="K14" s="43"/>
    </row>
    <row r="15" spans="1:11" s="51" customFormat="1" ht="21" customHeight="1">
      <c r="A15" s="61">
        <v>8</v>
      </c>
      <c r="B15" s="61" t="s">
        <v>427</v>
      </c>
      <c r="C15" s="151" t="s">
        <v>515</v>
      </c>
      <c r="D15" s="162" t="s">
        <v>516</v>
      </c>
      <c r="E15" s="166" t="s">
        <v>36</v>
      </c>
      <c r="F15" s="152" t="s">
        <v>517</v>
      </c>
      <c r="G15" s="153"/>
      <c r="H15" s="153"/>
      <c r="I15" s="153"/>
      <c r="J15" s="153"/>
      <c r="K15" s="43"/>
    </row>
    <row r="16" spans="1:11" ht="21" customHeight="1">
      <c r="A16" s="61">
        <v>9</v>
      </c>
      <c r="B16" s="61" t="s">
        <v>428</v>
      </c>
      <c r="C16" s="151" t="s">
        <v>489</v>
      </c>
      <c r="D16" s="162" t="s">
        <v>490</v>
      </c>
      <c r="E16" s="166" t="s">
        <v>36</v>
      </c>
      <c r="F16" s="152" t="s">
        <v>491</v>
      </c>
      <c r="G16" s="153"/>
      <c r="H16" s="153"/>
      <c r="I16" s="153"/>
      <c r="J16" s="153"/>
      <c r="K16" s="43"/>
    </row>
    <row r="17" spans="1:11" ht="21" customHeight="1">
      <c r="A17" s="61">
        <v>10</v>
      </c>
      <c r="B17" s="61" t="s">
        <v>429</v>
      </c>
      <c r="C17" s="151" t="s">
        <v>474</v>
      </c>
      <c r="D17" s="162" t="s">
        <v>475</v>
      </c>
      <c r="E17" s="166" t="s">
        <v>36</v>
      </c>
      <c r="F17" s="152" t="s">
        <v>476</v>
      </c>
      <c r="G17" s="153"/>
      <c r="H17" s="153"/>
      <c r="I17" s="153"/>
      <c r="J17" s="153"/>
      <c r="K17" s="43"/>
    </row>
    <row r="18" spans="1:11" ht="21" customHeight="1">
      <c r="A18" s="61">
        <v>11</v>
      </c>
      <c r="B18" s="61" t="s">
        <v>430</v>
      </c>
      <c r="C18" s="151" t="s">
        <v>492</v>
      </c>
      <c r="D18" s="162" t="s">
        <v>490</v>
      </c>
      <c r="E18" s="166" t="s">
        <v>36</v>
      </c>
      <c r="F18" s="152" t="s">
        <v>493</v>
      </c>
      <c r="G18" s="153"/>
      <c r="H18" s="153"/>
      <c r="I18" s="153"/>
      <c r="J18" s="153"/>
      <c r="K18" s="43"/>
    </row>
    <row r="19" spans="1:11" s="37" customFormat="1" ht="21" customHeight="1">
      <c r="A19" s="61">
        <v>12</v>
      </c>
      <c r="B19" s="61" t="s">
        <v>431</v>
      </c>
      <c r="C19" s="151" t="s">
        <v>509</v>
      </c>
      <c r="D19" s="162" t="s">
        <v>510</v>
      </c>
      <c r="E19" s="166" t="s">
        <v>36</v>
      </c>
      <c r="F19" s="152" t="s">
        <v>511</v>
      </c>
      <c r="G19" s="153"/>
      <c r="H19" s="153"/>
      <c r="I19" s="153"/>
      <c r="J19" s="153"/>
      <c r="K19" s="154"/>
    </row>
    <row r="20" spans="1:11" ht="21" customHeight="1">
      <c r="A20" s="61">
        <v>13</v>
      </c>
      <c r="B20" s="61" t="s">
        <v>432</v>
      </c>
      <c r="C20" s="151" t="s">
        <v>444</v>
      </c>
      <c r="D20" s="162" t="s">
        <v>445</v>
      </c>
      <c r="E20" s="166" t="s">
        <v>36</v>
      </c>
      <c r="F20" s="152" t="s">
        <v>446</v>
      </c>
      <c r="G20" s="153"/>
      <c r="H20" s="153"/>
      <c r="I20" s="153"/>
      <c r="J20" s="153"/>
      <c r="K20" s="43"/>
    </row>
    <row r="21" spans="1:11" s="51" customFormat="1" ht="21" customHeight="1">
      <c r="A21" s="61">
        <v>14</v>
      </c>
      <c r="B21" s="61" t="s">
        <v>433</v>
      </c>
      <c r="C21" s="151" t="s">
        <v>524</v>
      </c>
      <c r="D21" s="162" t="s">
        <v>525</v>
      </c>
      <c r="E21" s="166" t="s">
        <v>36</v>
      </c>
      <c r="F21" s="152" t="s">
        <v>526</v>
      </c>
      <c r="G21" s="153"/>
      <c r="H21" s="153"/>
      <c r="I21" s="153"/>
      <c r="J21" s="153"/>
      <c r="K21" s="49"/>
    </row>
    <row r="22" spans="1:11" ht="21" customHeight="1">
      <c r="A22" s="61">
        <v>15</v>
      </c>
      <c r="B22" s="61" t="s">
        <v>434</v>
      </c>
      <c r="C22" s="151" t="s">
        <v>456</v>
      </c>
      <c r="D22" s="162" t="s">
        <v>457</v>
      </c>
      <c r="E22" s="166" t="s">
        <v>36</v>
      </c>
      <c r="F22" s="152" t="s">
        <v>1482</v>
      </c>
      <c r="G22" s="153"/>
      <c r="H22" s="153"/>
      <c r="I22" s="153"/>
      <c r="J22" s="153"/>
      <c r="K22" s="43"/>
    </row>
    <row r="23" spans="1:11" ht="21" customHeight="1">
      <c r="A23" s="61">
        <v>16</v>
      </c>
      <c r="B23" s="61" t="s">
        <v>435</v>
      </c>
      <c r="C23" s="151" t="s">
        <v>487</v>
      </c>
      <c r="D23" s="162" t="s">
        <v>486</v>
      </c>
      <c r="E23" s="166" t="s">
        <v>36</v>
      </c>
      <c r="F23" s="152" t="s">
        <v>488</v>
      </c>
      <c r="G23" s="153"/>
      <c r="H23" s="153"/>
      <c r="I23" s="153"/>
      <c r="J23" s="153"/>
      <c r="K23" s="43"/>
    </row>
    <row r="24" spans="1:11" ht="21" customHeight="1">
      <c r="A24" s="61">
        <v>17</v>
      </c>
      <c r="B24" s="61" t="s">
        <v>436</v>
      </c>
      <c r="C24" s="151" t="s">
        <v>512</v>
      </c>
      <c r="D24" s="162" t="s">
        <v>513</v>
      </c>
      <c r="E24" s="166" t="s">
        <v>36</v>
      </c>
      <c r="F24" s="152" t="s">
        <v>514</v>
      </c>
      <c r="G24" s="153"/>
      <c r="H24" s="153"/>
      <c r="I24" s="153"/>
      <c r="J24" s="153"/>
      <c r="K24" s="43"/>
    </row>
    <row r="25" spans="1:11" ht="21" customHeight="1">
      <c r="A25" s="61">
        <v>18</v>
      </c>
      <c r="B25" s="61" t="s">
        <v>437</v>
      </c>
      <c r="C25" s="151" t="s">
        <v>479</v>
      </c>
      <c r="D25" s="162" t="s">
        <v>480</v>
      </c>
      <c r="E25" s="166" t="s">
        <v>36</v>
      </c>
      <c r="F25" s="152" t="s">
        <v>481</v>
      </c>
      <c r="G25" s="153"/>
      <c r="H25" s="153"/>
      <c r="I25" s="155"/>
      <c r="J25" s="153"/>
      <c r="K25" s="43"/>
    </row>
    <row r="26" spans="1:11" ht="21" customHeight="1">
      <c r="A26" s="61">
        <v>19</v>
      </c>
      <c r="B26" s="61" t="s">
        <v>438</v>
      </c>
      <c r="C26" s="151" t="s">
        <v>501</v>
      </c>
      <c r="D26" s="162" t="s">
        <v>490</v>
      </c>
      <c r="E26" s="166" t="s">
        <v>36</v>
      </c>
      <c r="F26" s="152" t="s">
        <v>502</v>
      </c>
      <c r="G26" s="153"/>
      <c r="H26" s="153"/>
      <c r="I26" s="153"/>
      <c r="J26" s="153"/>
      <c r="K26" s="43"/>
    </row>
    <row r="27" spans="1:11" ht="21" customHeight="1">
      <c r="A27" s="61">
        <v>20</v>
      </c>
      <c r="B27" s="61" t="s">
        <v>439</v>
      </c>
      <c r="C27" s="151" t="s">
        <v>518</v>
      </c>
      <c r="D27" s="162" t="s">
        <v>519</v>
      </c>
      <c r="E27" s="166" t="s">
        <v>36</v>
      </c>
      <c r="F27" s="152" t="s">
        <v>520</v>
      </c>
      <c r="G27" s="153"/>
      <c r="H27" s="153"/>
      <c r="I27" s="153"/>
      <c r="J27" s="153"/>
      <c r="K27" s="43"/>
    </row>
    <row r="28" spans="1:11" ht="21" customHeight="1">
      <c r="A28" s="61">
        <v>21</v>
      </c>
      <c r="B28" s="61" t="s">
        <v>530</v>
      </c>
      <c r="C28" s="151" t="s">
        <v>450</v>
      </c>
      <c r="D28" s="162" t="s">
        <v>451</v>
      </c>
      <c r="E28" s="166" t="s">
        <v>36</v>
      </c>
      <c r="F28" s="152" t="s">
        <v>452</v>
      </c>
      <c r="G28" s="153"/>
      <c r="H28" s="153"/>
      <c r="I28" s="153"/>
      <c r="J28" s="153"/>
      <c r="K28" s="43"/>
    </row>
    <row r="29" spans="1:11" ht="21" customHeight="1">
      <c r="A29" s="61">
        <v>22</v>
      </c>
      <c r="B29" s="61" t="s">
        <v>531</v>
      </c>
      <c r="C29" s="151" t="s">
        <v>453</v>
      </c>
      <c r="D29" s="162" t="s">
        <v>454</v>
      </c>
      <c r="E29" s="166" t="s">
        <v>36</v>
      </c>
      <c r="F29" s="152" t="s">
        <v>455</v>
      </c>
      <c r="G29" s="153"/>
      <c r="H29" s="153"/>
      <c r="I29" s="153"/>
      <c r="J29" s="153"/>
      <c r="K29" s="43"/>
    </row>
    <row r="30" spans="1:11" ht="21" customHeight="1">
      <c r="A30" s="61">
        <v>23</v>
      </c>
      <c r="B30" s="61" t="s">
        <v>532</v>
      </c>
      <c r="C30" s="151" t="s">
        <v>459</v>
      </c>
      <c r="D30" s="162" t="s">
        <v>460</v>
      </c>
      <c r="E30" s="166" t="s">
        <v>36</v>
      </c>
      <c r="F30" s="152" t="s">
        <v>461</v>
      </c>
      <c r="G30" s="153"/>
      <c r="H30" s="153"/>
      <c r="I30" s="153"/>
      <c r="J30" s="153"/>
      <c r="K30" s="43"/>
    </row>
    <row r="31" spans="1:11" ht="21" customHeight="1">
      <c r="A31" s="61">
        <v>24</v>
      </c>
      <c r="B31" s="61" t="s">
        <v>533</v>
      </c>
      <c r="C31" s="151" t="s">
        <v>521</v>
      </c>
      <c r="D31" s="162" t="s">
        <v>522</v>
      </c>
      <c r="E31" s="166" t="s">
        <v>36</v>
      </c>
      <c r="F31" s="152" t="s">
        <v>523</v>
      </c>
      <c r="G31" s="153"/>
      <c r="H31" s="153"/>
      <c r="I31" s="153"/>
      <c r="J31" s="153"/>
      <c r="K31" s="43"/>
    </row>
    <row r="32" spans="1:11" ht="21" customHeight="1">
      <c r="A32" s="156">
        <v>25</v>
      </c>
      <c r="B32" s="156" t="s">
        <v>534</v>
      </c>
      <c r="C32" s="157" t="s">
        <v>462</v>
      </c>
      <c r="D32" s="163" t="s">
        <v>463</v>
      </c>
      <c r="E32" s="167" t="s">
        <v>36</v>
      </c>
      <c r="F32" s="158" t="s">
        <v>464</v>
      </c>
      <c r="G32" s="159"/>
      <c r="H32" s="159"/>
      <c r="I32" s="159"/>
      <c r="J32" s="159"/>
      <c r="K32" s="160"/>
    </row>
    <row r="34" ht="19.5" customHeight="1">
      <c r="A34" s="38" t="s">
        <v>495</v>
      </c>
    </row>
    <row r="35" ht="34.5" customHeight="1">
      <c r="A35" s="38" t="s">
        <v>496</v>
      </c>
    </row>
    <row r="36" ht="33.75" customHeight="1">
      <c r="A36" s="38" t="s">
        <v>497</v>
      </c>
    </row>
  </sheetData>
  <sheetProtection/>
  <mergeCells count="3">
    <mergeCell ref="A3:K3"/>
    <mergeCell ref="A4:K4"/>
    <mergeCell ref="A5:K5"/>
  </mergeCells>
  <printOptions/>
  <pageMargins left="0.3" right="0.2" top="0.5" bottom="0.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8">
      <selection activeCell="K36" sqref="K36"/>
    </sheetView>
  </sheetViews>
  <sheetFormatPr defaultColWidth="9.140625" defaultRowHeight="15"/>
  <cols>
    <col min="1" max="1" width="5.8515625" style="38" customWidth="1"/>
    <col min="2" max="2" width="9.7109375" style="38" customWidth="1"/>
    <col min="3" max="3" width="13.57421875" style="38" customWidth="1"/>
    <col min="4" max="4" width="18.140625" style="38" customWidth="1"/>
    <col min="5" max="5" width="8.421875" style="38" customWidth="1"/>
    <col min="6" max="6" width="14.8515625" style="136" customWidth="1"/>
    <col min="7" max="7" width="7.28125" style="38" customWidth="1"/>
    <col min="8" max="8" width="6.8515625" style="38" customWidth="1"/>
    <col min="9" max="9" width="8.140625" style="38" customWidth="1"/>
    <col min="10" max="10" width="9.8515625" style="38" customWidth="1"/>
    <col min="11" max="11" width="7.710937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5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540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7" spans="1:11" s="60" customFormat="1" ht="36.75" customHeight="1">
      <c r="A7" s="86" t="s">
        <v>2</v>
      </c>
      <c r="B7" s="86" t="s">
        <v>417</v>
      </c>
      <c r="C7" s="86" t="s">
        <v>418</v>
      </c>
      <c r="D7" s="87" t="s">
        <v>500</v>
      </c>
      <c r="E7" s="164" t="s">
        <v>4</v>
      </c>
      <c r="F7" s="86" t="s">
        <v>5</v>
      </c>
      <c r="G7" s="86" t="s">
        <v>1977</v>
      </c>
      <c r="H7" s="86" t="s">
        <v>1978</v>
      </c>
      <c r="I7" s="141" t="s">
        <v>1979</v>
      </c>
      <c r="J7" s="86" t="s">
        <v>494</v>
      </c>
      <c r="K7" s="141" t="s">
        <v>1980</v>
      </c>
    </row>
    <row r="8" spans="1:11" ht="32.25" customHeight="1">
      <c r="A8" s="146">
        <v>1</v>
      </c>
      <c r="B8" s="146" t="s">
        <v>535</v>
      </c>
      <c r="C8" s="147" t="s">
        <v>468</v>
      </c>
      <c r="D8" s="161" t="s">
        <v>469</v>
      </c>
      <c r="E8" s="165" t="s">
        <v>36</v>
      </c>
      <c r="F8" s="148" t="s">
        <v>470</v>
      </c>
      <c r="G8" s="149"/>
      <c r="H8" s="149"/>
      <c r="I8" s="149"/>
      <c r="J8" s="149"/>
      <c r="K8" s="150"/>
    </row>
    <row r="9" spans="1:11" ht="32.25" customHeight="1">
      <c r="A9" s="61">
        <v>2</v>
      </c>
      <c r="B9" s="61" t="s">
        <v>536</v>
      </c>
      <c r="C9" s="151" t="s">
        <v>471</v>
      </c>
      <c r="D9" s="162" t="s">
        <v>472</v>
      </c>
      <c r="E9" s="166" t="s">
        <v>36</v>
      </c>
      <c r="F9" s="152" t="s">
        <v>473</v>
      </c>
      <c r="G9" s="153"/>
      <c r="H9" s="153"/>
      <c r="I9" s="153"/>
      <c r="J9" s="153"/>
      <c r="K9" s="43"/>
    </row>
    <row r="10" spans="1:11" ht="32.25" customHeight="1">
      <c r="A10" s="61">
        <v>3</v>
      </c>
      <c r="B10" s="61" t="s">
        <v>537</v>
      </c>
      <c r="C10" s="151" t="s">
        <v>477</v>
      </c>
      <c r="D10" s="162" t="s">
        <v>329</v>
      </c>
      <c r="E10" s="166" t="s">
        <v>36</v>
      </c>
      <c r="F10" s="152" t="s">
        <v>478</v>
      </c>
      <c r="G10" s="153"/>
      <c r="H10" s="153"/>
      <c r="I10" s="153"/>
      <c r="J10" s="153"/>
      <c r="K10" s="43"/>
    </row>
    <row r="11" spans="1:11" ht="32.25" customHeight="1">
      <c r="A11" s="61">
        <v>4</v>
      </c>
      <c r="B11" s="61" t="s">
        <v>538</v>
      </c>
      <c r="C11" s="151" t="s">
        <v>541</v>
      </c>
      <c r="D11" s="162" t="s">
        <v>542</v>
      </c>
      <c r="E11" s="166" t="s">
        <v>543</v>
      </c>
      <c r="F11" s="152" t="s">
        <v>544</v>
      </c>
      <c r="G11" s="153"/>
      <c r="H11" s="153"/>
      <c r="I11" s="153"/>
      <c r="J11" s="153"/>
      <c r="K11" s="43"/>
    </row>
    <row r="12" spans="1:11" ht="32.25" customHeight="1">
      <c r="A12" s="61">
        <v>5</v>
      </c>
      <c r="B12" s="61" t="s">
        <v>539</v>
      </c>
      <c r="C12" s="151" t="s">
        <v>527</v>
      </c>
      <c r="D12" s="162" t="s">
        <v>528</v>
      </c>
      <c r="E12" s="166" t="s">
        <v>358</v>
      </c>
      <c r="F12" s="152" t="s">
        <v>529</v>
      </c>
      <c r="G12" s="153"/>
      <c r="H12" s="153"/>
      <c r="I12" s="155"/>
      <c r="J12" s="153"/>
      <c r="K12" s="43"/>
    </row>
    <row r="13" spans="1:11" ht="32.25" customHeight="1">
      <c r="A13" s="61">
        <v>6</v>
      </c>
      <c r="B13" s="61" t="s">
        <v>687</v>
      </c>
      <c r="C13" s="151" t="s">
        <v>545</v>
      </c>
      <c r="D13" s="162" t="s">
        <v>441</v>
      </c>
      <c r="E13" s="166" t="s">
        <v>546</v>
      </c>
      <c r="F13" s="152" t="s">
        <v>547</v>
      </c>
      <c r="G13" s="153"/>
      <c r="H13" s="153"/>
      <c r="I13" s="155"/>
      <c r="J13" s="153"/>
      <c r="K13" s="43"/>
    </row>
    <row r="14" spans="1:11" ht="32.25" customHeight="1">
      <c r="A14" s="61">
        <v>7</v>
      </c>
      <c r="B14" s="61" t="s">
        <v>688</v>
      </c>
      <c r="C14" s="151" t="s">
        <v>548</v>
      </c>
      <c r="D14" s="162" t="s">
        <v>549</v>
      </c>
      <c r="E14" s="166" t="s">
        <v>550</v>
      </c>
      <c r="F14" s="152" t="s">
        <v>551</v>
      </c>
      <c r="G14" s="153"/>
      <c r="H14" s="153"/>
      <c r="I14" s="155"/>
      <c r="J14" s="153"/>
      <c r="K14" s="43"/>
    </row>
    <row r="15" spans="1:11" s="51" customFormat="1" ht="32.25" customHeight="1">
      <c r="A15" s="61">
        <v>8</v>
      </c>
      <c r="B15" s="61" t="s">
        <v>689</v>
      </c>
      <c r="C15" s="151" t="s">
        <v>552</v>
      </c>
      <c r="D15" s="162" t="s">
        <v>553</v>
      </c>
      <c r="E15" s="166" t="s">
        <v>550</v>
      </c>
      <c r="F15" s="152" t="s">
        <v>554</v>
      </c>
      <c r="G15" s="153"/>
      <c r="H15" s="153"/>
      <c r="I15" s="155"/>
      <c r="J15" s="153"/>
      <c r="K15" s="43"/>
    </row>
    <row r="16" spans="1:11" ht="32.25" customHeight="1">
      <c r="A16" s="61">
        <v>9</v>
      </c>
      <c r="B16" s="61" t="s">
        <v>690</v>
      </c>
      <c r="C16" s="151" t="s">
        <v>558</v>
      </c>
      <c r="D16" s="162" t="s">
        <v>175</v>
      </c>
      <c r="E16" s="166" t="s">
        <v>176</v>
      </c>
      <c r="F16" s="152" t="s">
        <v>559</v>
      </c>
      <c r="G16" s="153"/>
      <c r="H16" s="153"/>
      <c r="I16" s="155"/>
      <c r="J16" s="153"/>
      <c r="K16" s="43"/>
    </row>
    <row r="17" spans="1:11" ht="32.25" customHeight="1">
      <c r="A17" s="61">
        <v>10</v>
      </c>
      <c r="B17" s="61" t="s">
        <v>691</v>
      </c>
      <c r="C17" s="151" t="s">
        <v>555</v>
      </c>
      <c r="D17" s="162" t="s">
        <v>556</v>
      </c>
      <c r="E17" s="166" t="s">
        <v>176</v>
      </c>
      <c r="F17" s="152" t="s">
        <v>557</v>
      </c>
      <c r="G17" s="153"/>
      <c r="H17" s="153"/>
      <c r="I17" s="155"/>
      <c r="J17" s="153"/>
      <c r="K17" s="43"/>
    </row>
    <row r="18" spans="1:11" ht="32.25" customHeight="1">
      <c r="A18" s="61">
        <v>11</v>
      </c>
      <c r="B18" s="61" t="s">
        <v>692</v>
      </c>
      <c r="C18" s="151" t="s">
        <v>560</v>
      </c>
      <c r="D18" s="162" t="s">
        <v>561</v>
      </c>
      <c r="E18" s="166" t="s">
        <v>562</v>
      </c>
      <c r="F18" s="152" t="s">
        <v>476</v>
      </c>
      <c r="G18" s="153"/>
      <c r="H18" s="153"/>
      <c r="I18" s="155"/>
      <c r="J18" s="153"/>
      <c r="K18" s="43"/>
    </row>
    <row r="19" spans="1:11" s="37" customFormat="1" ht="32.25" customHeight="1">
      <c r="A19" s="61">
        <v>12</v>
      </c>
      <c r="B19" s="61" t="s">
        <v>693</v>
      </c>
      <c r="C19" s="151" t="s">
        <v>571</v>
      </c>
      <c r="D19" s="162" t="s">
        <v>572</v>
      </c>
      <c r="E19" s="166" t="s">
        <v>565</v>
      </c>
      <c r="F19" s="152" t="s">
        <v>573</v>
      </c>
      <c r="G19" s="153"/>
      <c r="H19" s="153"/>
      <c r="I19" s="155"/>
      <c r="J19" s="153"/>
      <c r="K19" s="154"/>
    </row>
    <row r="20" spans="1:11" ht="32.25" customHeight="1">
      <c r="A20" s="61">
        <v>13</v>
      </c>
      <c r="B20" s="61" t="s">
        <v>694</v>
      </c>
      <c r="C20" s="151" t="s">
        <v>567</v>
      </c>
      <c r="D20" s="162" t="s">
        <v>26</v>
      </c>
      <c r="E20" s="166" t="s">
        <v>565</v>
      </c>
      <c r="F20" s="152" t="s">
        <v>568</v>
      </c>
      <c r="G20" s="153"/>
      <c r="H20" s="153"/>
      <c r="I20" s="155"/>
      <c r="J20" s="153"/>
      <c r="K20" s="43"/>
    </row>
    <row r="21" spans="1:11" s="51" customFormat="1" ht="32.25" customHeight="1">
      <c r="A21" s="61">
        <v>14</v>
      </c>
      <c r="B21" s="61" t="s">
        <v>695</v>
      </c>
      <c r="C21" s="151" t="s">
        <v>569</v>
      </c>
      <c r="D21" s="162" t="s">
        <v>26</v>
      </c>
      <c r="E21" s="166" t="s">
        <v>565</v>
      </c>
      <c r="F21" s="152" t="s">
        <v>570</v>
      </c>
      <c r="G21" s="153"/>
      <c r="H21" s="153"/>
      <c r="I21" s="155"/>
      <c r="J21" s="153"/>
      <c r="K21" s="49"/>
    </row>
    <row r="22" spans="1:11" ht="32.25" customHeight="1">
      <c r="A22" s="61">
        <v>15</v>
      </c>
      <c r="B22" s="61" t="s">
        <v>696</v>
      </c>
      <c r="C22" s="151" t="s">
        <v>563</v>
      </c>
      <c r="D22" s="162" t="s">
        <v>564</v>
      </c>
      <c r="E22" s="166" t="s">
        <v>565</v>
      </c>
      <c r="F22" s="152" t="s">
        <v>566</v>
      </c>
      <c r="G22" s="153"/>
      <c r="H22" s="153"/>
      <c r="I22" s="155"/>
      <c r="J22" s="153"/>
      <c r="K22" s="43"/>
    </row>
    <row r="23" spans="1:11" ht="32.25" customHeight="1">
      <c r="A23" s="61">
        <v>16</v>
      </c>
      <c r="B23" s="61" t="s">
        <v>697</v>
      </c>
      <c r="C23" s="151" t="s">
        <v>574</v>
      </c>
      <c r="D23" s="162" t="s">
        <v>575</v>
      </c>
      <c r="E23" s="166" t="s">
        <v>576</v>
      </c>
      <c r="F23" s="152" t="s">
        <v>577</v>
      </c>
      <c r="G23" s="153"/>
      <c r="H23" s="153"/>
      <c r="I23" s="155"/>
      <c r="J23" s="153"/>
      <c r="K23" s="43"/>
    </row>
    <row r="24" spans="1:11" ht="32.25" customHeight="1">
      <c r="A24" s="61">
        <v>17</v>
      </c>
      <c r="B24" s="61" t="s">
        <v>698</v>
      </c>
      <c r="C24" s="151" t="s">
        <v>578</v>
      </c>
      <c r="D24" s="162" t="s">
        <v>579</v>
      </c>
      <c r="E24" s="166" t="s">
        <v>580</v>
      </c>
      <c r="F24" s="152" t="s">
        <v>581</v>
      </c>
      <c r="G24" s="153"/>
      <c r="H24" s="153"/>
      <c r="I24" s="155"/>
      <c r="J24" s="153"/>
      <c r="K24" s="43"/>
    </row>
    <row r="25" spans="1:11" ht="32.25" customHeight="1">
      <c r="A25" s="61">
        <v>18</v>
      </c>
      <c r="B25" s="61" t="s">
        <v>699</v>
      </c>
      <c r="C25" s="151" t="s">
        <v>582</v>
      </c>
      <c r="D25" s="162" t="s">
        <v>583</v>
      </c>
      <c r="E25" s="166" t="s">
        <v>584</v>
      </c>
      <c r="F25" s="152" t="s">
        <v>585</v>
      </c>
      <c r="G25" s="153"/>
      <c r="H25" s="153"/>
      <c r="I25" s="155"/>
      <c r="J25" s="153"/>
      <c r="K25" s="43"/>
    </row>
    <row r="26" spans="1:11" ht="32.25" customHeight="1">
      <c r="A26" s="61">
        <v>19</v>
      </c>
      <c r="B26" s="61" t="s">
        <v>700</v>
      </c>
      <c r="C26" s="151" t="s">
        <v>586</v>
      </c>
      <c r="D26" s="162" t="s">
        <v>587</v>
      </c>
      <c r="E26" s="166" t="s">
        <v>216</v>
      </c>
      <c r="F26" s="152" t="s">
        <v>588</v>
      </c>
      <c r="G26" s="153"/>
      <c r="H26" s="153"/>
      <c r="I26" s="155"/>
      <c r="J26" s="153"/>
      <c r="K26" s="43"/>
    </row>
    <row r="27" spans="1:11" ht="32.25" customHeight="1">
      <c r="A27" s="61">
        <v>20</v>
      </c>
      <c r="B27" s="61" t="s">
        <v>701</v>
      </c>
      <c r="C27" s="151" t="s">
        <v>589</v>
      </c>
      <c r="D27" s="162" t="s">
        <v>590</v>
      </c>
      <c r="E27" s="166" t="s">
        <v>216</v>
      </c>
      <c r="F27" s="152" t="s">
        <v>591</v>
      </c>
      <c r="G27" s="153"/>
      <c r="H27" s="153"/>
      <c r="I27" s="155"/>
      <c r="J27" s="153"/>
      <c r="K27" s="43"/>
    </row>
    <row r="28" spans="1:11" ht="32.25" customHeight="1">
      <c r="A28" s="61">
        <v>21</v>
      </c>
      <c r="B28" s="61" t="s">
        <v>702</v>
      </c>
      <c r="C28" s="151" t="s">
        <v>592</v>
      </c>
      <c r="D28" s="162" t="s">
        <v>593</v>
      </c>
      <c r="E28" s="166" t="s">
        <v>594</v>
      </c>
      <c r="F28" s="152" t="s">
        <v>470</v>
      </c>
      <c r="G28" s="153"/>
      <c r="H28" s="153"/>
      <c r="I28" s="155"/>
      <c r="J28" s="153"/>
      <c r="K28" s="43"/>
    </row>
    <row r="29" spans="1:11" ht="32.25" customHeight="1">
      <c r="A29" s="61">
        <v>22</v>
      </c>
      <c r="B29" s="61" t="s">
        <v>703</v>
      </c>
      <c r="C29" s="151" t="s">
        <v>599</v>
      </c>
      <c r="D29" s="162" t="s">
        <v>44</v>
      </c>
      <c r="E29" s="166" t="s">
        <v>597</v>
      </c>
      <c r="F29" s="152" t="s">
        <v>1985</v>
      </c>
      <c r="G29" s="153"/>
      <c r="H29" s="153"/>
      <c r="I29" s="155"/>
      <c r="J29" s="153"/>
      <c r="K29" s="43"/>
    </row>
    <row r="30" spans="1:11" ht="32.25" customHeight="1">
      <c r="A30" s="61">
        <v>23</v>
      </c>
      <c r="B30" s="61" t="s">
        <v>704</v>
      </c>
      <c r="C30" s="151" t="s">
        <v>600</v>
      </c>
      <c r="D30" s="162" t="s">
        <v>601</v>
      </c>
      <c r="E30" s="166" t="s">
        <v>597</v>
      </c>
      <c r="F30" s="152" t="s">
        <v>602</v>
      </c>
      <c r="G30" s="153"/>
      <c r="H30" s="153"/>
      <c r="I30" s="155"/>
      <c r="J30" s="153"/>
      <c r="K30" s="43"/>
    </row>
    <row r="31" spans="1:11" ht="32.25" customHeight="1">
      <c r="A31" s="61">
        <v>24</v>
      </c>
      <c r="B31" s="61" t="s">
        <v>705</v>
      </c>
      <c r="C31" s="151" t="s">
        <v>595</v>
      </c>
      <c r="D31" s="162" t="s">
        <v>596</v>
      </c>
      <c r="E31" s="166" t="s">
        <v>597</v>
      </c>
      <c r="F31" s="152" t="s">
        <v>598</v>
      </c>
      <c r="G31" s="153"/>
      <c r="H31" s="153"/>
      <c r="I31" s="155"/>
      <c r="J31" s="153"/>
      <c r="K31" s="43"/>
    </row>
    <row r="32" spans="1:11" ht="32.25" customHeight="1">
      <c r="A32" s="61">
        <v>25</v>
      </c>
      <c r="B32" s="61" t="s">
        <v>706</v>
      </c>
      <c r="C32" s="151" t="s">
        <v>603</v>
      </c>
      <c r="D32" s="162" t="s">
        <v>604</v>
      </c>
      <c r="E32" s="166" t="s">
        <v>605</v>
      </c>
      <c r="F32" s="152" t="s">
        <v>1866</v>
      </c>
      <c r="G32" s="153"/>
      <c r="H32" s="153"/>
      <c r="I32" s="155"/>
      <c r="J32" s="153"/>
      <c r="K32" s="43"/>
    </row>
    <row r="33" spans="1:11" ht="32.25" customHeight="1">
      <c r="A33" s="61">
        <v>26</v>
      </c>
      <c r="B33" s="61" t="s">
        <v>707</v>
      </c>
      <c r="C33" s="151" t="s">
        <v>606</v>
      </c>
      <c r="D33" s="162" t="s">
        <v>607</v>
      </c>
      <c r="E33" s="166" t="s">
        <v>608</v>
      </c>
      <c r="F33" s="152" t="s">
        <v>609</v>
      </c>
      <c r="G33" s="153"/>
      <c r="H33" s="153"/>
      <c r="I33" s="155"/>
      <c r="J33" s="153"/>
      <c r="K33" s="43"/>
    </row>
    <row r="34" spans="1:11" ht="32.25" customHeight="1">
      <c r="A34" s="61">
        <v>27</v>
      </c>
      <c r="B34" s="61" t="s">
        <v>708</v>
      </c>
      <c r="C34" s="151" t="s">
        <v>610</v>
      </c>
      <c r="D34" s="162" t="s">
        <v>26</v>
      </c>
      <c r="E34" s="166" t="s">
        <v>611</v>
      </c>
      <c r="F34" s="152" t="s">
        <v>612</v>
      </c>
      <c r="G34" s="153"/>
      <c r="H34" s="153"/>
      <c r="I34" s="155"/>
      <c r="J34" s="153"/>
      <c r="K34" s="43"/>
    </row>
    <row r="35" spans="1:11" ht="32.25" customHeight="1">
      <c r="A35" s="61">
        <v>28</v>
      </c>
      <c r="B35" s="61" t="s">
        <v>709</v>
      </c>
      <c r="C35" s="151" t="s">
        <v>616</v>
      </c>
      <c r="D35" s="162" t="s">
        <v>617</v>
      </c>
      <c r="E35" s="166" t="s">
        <v>50</v>
      </c>
      <c r="F35" s="152" t="s">
        <v>1995</v>
      </c>
      <c r="G35" s="153"/>
      <c r="H35" s="153"/>
      <c r="I35" s="155"/>
      <c r="J35" s="153"/>
      <c r="K35" s="43"/>
    </row>
    <row r="36" spans="1:11" ht="32.25" customHeight="1">
      <c r="A36" s="61">
        <v>29</v>
      </c>
      <c r="B36" s="61" t="s">
        <v>710</v>
      </c>
      <c r="C36" s="151" t="s">
        <v>613</v>
      </c>
      <c r="D36" s="162" t="s">
        <v>614</v>
      </c>
      <c r="E36" s="166" t="s">
        <v>50</v>
      </c>
      <c r="F36" s="152" t="s">
        <v>615</v>
      </c>
      <c r="G36" s="153"/>
      <c r="H36" s="153"/>
      <c r="I36" s="155"/>
      <c r="J36" s="153"/>
      <c r="K36" s="43"/>
    </row>
    <row r="37" spans="1:11" ht="32.25" customHeight="1">
      <c r="A37" s="61">
        <v>30</v>
      </c>
      <c r="B37" s="61" t="s">
        <v>711</v>
      </c>
      <c r="C37" s="151" t="s">
        <v>622</v>
      </c>
      <c r="D37" s="162" t="s">
        <v>623</v>
      </c>
      <c r="E37" s="166" t="s">
        <v>620</v>
      </c>
      <c r="F37" s="152" t="s">
        <v>1446</v>
      </c>
      <c r="G37" s="153"/>
      <c r="H37" s="153"/>
      <c r="I37" s="155"/>
      <c r="J37" s="153"/>
      <c r="K37" s="43"/>
    </row>
    <row r="38" spans="1:11" ht="32.25" customHeight="1">
      <c r="A38" s="61">
        <v>31</v>
      </c>
      <c r="B38" s="61" t="s">
        <v>712</v>
      </c>
      <c r="C38" s="151" t="s">
        <v>618</v>
      </c>
      <c r="D38" s="162" t="s">
        <v>619</v>
      </c>
      <c r="E38" s="166" t="s">
        <v>620</v>
      </c>
      <c r="F38" s="152" t="s">
        <v>621</v>
      </c>
      <c r="G38" s="153"/>
      <c r="H38" s="153"/>
      <c r="I38" s="155"/>
      <c r="J38" s="153"/>
      <c r="K38" s="43"/>
    </row>
    <row r="39" spans="1:11" ht="32.25" customHeight="1">
      <c r="A39" s="156">
        <v>32</v>
      </c>
      <c r="B39" s="156" t="s">
        <v>713</v>
      </c>
      <c r="C39" s="157" t="s">
        <v>628</v>
      </c>
      <c r="D39" s="163" t="s">
        <v>629</v>
      </c>
      <c r="E39" s="167" t="s">
        <v>620</v>
      </c>
      <c r="F39" s="158" t="s">
        <v>630</v>
      </c>
      <c r="G39" s="159"/>
      <c r="H39" s="159"/>
      <c r="I39" s="168"/>
      <c r="J39" s="159"/>
      <c r="K39" s="160"/>
    </row>
    <row r="40" ht="15.75">
      <c r="I40" s="145"/>
    </row>
    <row r="41" ht="19.5" customHeight="1">
      <c r="A41" s="38" t="s">
        <v>495</v>
      </c>
    </row>
    <row r="42" ht="34.5" customHeight="1">
      <c r="A42" s="38" t="s">
        <v>496</v>
      </c>
    </row>
    <row r="43" ht="33.75" customHeight="1">
      <c r="A43" s="38" t="s">
        <v>497</v>
      </c>
    </row>
  </sheetData>
  <sheetProtection/>
  <mergeCells count="3">
    <mergeCell ref="A3:K3"/>
    <mergeCell ref="A4:K4"/>
    <mergeCell ref="A5:K5"/>
  </mergeCells>
  <printOptions/>
  <pageMargins left="0.22" right="0.2" top="0.46" bottom="0.25" header="0.33" footer="0.21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9">
      <selection activeCell="A8" sqref="A8:IV30"/>
    </sheetView>
  </sheetViews>
  <sheetFormatPr defaultColWidth="9.140625" defaultRowHeight="15"/>
  <cols>
    <col min="1" max="1" width="5.140625" style="38" customWidth="1"/>
    <col min="2" max="2" width="9.421875" style="38" customWidth="1"/>
    <col min="3" max="3" width="14.00390625" style="38" customWidth="1"/>
    <col min="4" max="4" width="18.421875" style="38" customWidth="1"/>
    <col min="5" max="5" width="7.00390625" style="38" customWidth="1"/>
    <col min="6" max="6" width="14.28125" style="136" customWidth="1"/>
    <col min="7" max="8" width="7.421875" style="38" customWidth="1"/>
    <col min="9" max="9" width="7.28125" style="38" customWidth="1"/>
    <col min="10" max="10" width="9.8515625" style="38" customWidth="1"/>
    <col min="11" max="11" width="9.14062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5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737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7" spans="1:11" s="60" customFormat="1" ht="36.75" customHeight="1">
      <c r="A7" s="86" t="s">
        <v>2</v>
      </c>
      <c r="B7" s="86" t="s">
        <v>417</v>
      </c>
      <c r="C7" s="86" t="s">
        <v>418</v>
      </c>
      <c r="D7" s="87" t="s">
        <v>500</v>
      </c>
      <c r="E7" s="164" t="s">
        <v>4</v>
      </c>
      <c r="F7" s="86" t="s">
        <v>5</v>
      </c>
      <c r="G7" s="86" t="s">
        <v>1977</v>
      </c>
      <c r="H7" s="86" t="s">
        <v>1978</v>
      </c>
      <c r="I7" s="141" t="s">
        <v>1981</v>
      </c>
      <c r="J7" s="86" t="s">
        <v>494</v>
      </c>
      <c r="K7" s="86" t="s">
        <v>58</v>
      </c>
    </row>
    <row r="8" spans="1:11" ht="23.25" customHeight="1">
      <c r="A8" s="146">
        <v>1</v>
      </c>
      <c r="B8" s="146" t="s">
        <v>714</v>
      </c>
      <c r="C8" s="147" t="s">
        <v>634</v>
      </c>
      <c r="D8" s="161" t="s">
        <v>635</v>
      </c>
      <c r="E8" s="165" t="s">
        <v>620</v>
      </c>
      <c r="F8" s="148" t="s">
        <v>1612</v>
      </c>
      <c r="G8" s="149"/>
      <c r="H8" s="149"/>
      <c r="I8" s="149"/>
      <c r="J8" s="149"/>
      <c r="K8" s="150"/>
    </row>
    <row r="9" spans="1:11" ht="23.25" customHeight="1">
      <c r="A9" s="61">
        <v>2</v>
      </c>
      <c r="B9" s="61" t="s">
        <v>715</v>
      </c>
      <c r="C9" s="151" t="s">
        <v>631</v>
      </c>
      <c r="D9" s="162" t="s">
        <v>632</v>
      </c>
      <c r="E9" s="166" t="s">
        <v>620</v>
      </c>
      <c r="F9" s="152" t="s">
        <v>633</v>
      </c>
      <c r="G9" s="153"/>
      <c r="H9" s="153"/>
      <c r="I9" s="153"/>
      <c r="J9" s="153"/>
      <c r="K9" s="43"/>
    </row>
    <row r="10" spans="1:11" ht="23.25" customHeight="1">
      <c r="A10" s="61">
        <v>3</v>
      </c>
      <c r="B10" s="61" t="s">
        <v>716</v>
      </c>
      <c r="C10" s="151" t="s">
        <v>625</v>
      </c>
      <c r="D10" s="162" t="s">
        <v>626</v>
      </c>
      <c r="E10" s="166" t="s">
        <v>620</v>
      </c>
      <c r="F10" s="152" t="s">
        <v>627</v>
      </c>
      <c r="G10" s="153"/>
      <c r="H10" s="153"/>
      <c r="I10" s="153"/>
      <c r="J10" s="153"/>
      <c r="K10" s="43"/>
    </row>
    <row r="11" spans="1:11" ht="23.25" customHeight="1">
      <c r="A11" s="61">
        <v>4</v>
      </c>
      <c r="B11" s="61" t="s">
        <v>717</v>
      </c>
      <c r="C11" s="151" t="s">
        <v>641</v>
      </c>
      <c r="D11" s="162" t="s">
        <v>596</v>
      </c>
      <c r="E11" s="166" t="s">
        <v>53</v>
      </c>
      <c r="F11" s="152" t="s">
        <v>642</v>
      </c>
      <c r="G11" s="153"/>
      <c r="H11" s="153"/>
      <c r="I11" s="153"/>
      <c r="J11" s="153"/>
      <c r="K11" s="43"/>
    </row>
    <row r="12" spans="1:11" ht="23.25" customHeight="1">
      <c r="A12" s="61">
        <v>5</v>
      </c>
      <c r="B12" s="61" t="s">
        <v>718</v>
      </c>
      <c r="C12" s="151" t="s">
        <v>639</v>
      </c>
      <c r="D12" s="162" t="s">
        <v>640</v>
      </c>
      <c r="E12" s="166" t="s">
        <v>53</v>
      </c>
      <c r="F12" s="152" t="s">
        <v>598</v>
      </c>
      <c r="G12" s="153"/>
      <c r="H12" s="153"/>
      <c r="I12" s="155"/>
      <c r="J12" s="153"/>
      <c r="K12" s="43"/>
    </row>
    <row r="13" spans="1:11" ht="23.25" customHeight="1">
      <c r="A13" s="61">
        <v>6</v>
      </c>
      <c r="B13" s="61" t="s">
        <v>719</v>
      </c>
      <c r="C13" s="151" t="s">
        <v>636</v>
      </c>
      <c r="D13" s="162" t="s">
        <v>637</v>
      </c>
      <c r="E13" s="166" t="s">
        <v>53</v>
      </c>
      <c r="F13" s="152" t="s">
        <v>638</v>
      </c>
      <c r="G13" s="153"/>
      <c r="H13" s="153"/>
      <c r="I13" s="155"/>
      <c r="J13" s="153"/>
      <c r="K13" s="43"/>
    </row>
    <row r="14" spans="1:11" ht="23.25" customHeight="1">
      <c r="A14" s="61">
        <v>7</v>
      </c>
      <c r="B14" s="61" t="s">
        <v>720</v>
      </c>
      <c r="C14" s="151" t="s">
        <v>643</v>
      </c>
      <c r="D14" s="162" t="s">
        <v>490</v>
      </c>
      <c r="E14" s="166" t="s">
        <v>53</v>
      </c>
      <c r="F14" s="152" t="s">
        <v>602</v>
      </c>
      <c r="G14" s="153"/>
      <c r="H14" s="153"/>
      <c r="I14" s="155"/>
      <c r="J14" s="153"/>
      <c r="K14" s="43"/>
    </row>
    <row r="15" spans="1:11" s="51" customFormat="1" ht="23.25" customHeight="1">
      <c r="A15" s="61">
        <v>8</v>
      </c>
      <c r="B15" s="61" t="s">
        <v>721</v>
      </c>
      <c r="C15" s="151" t="s">
        <v>647</v>
      </c>
      <c r="D15" s="162" t="s">
        <v>648</v>
      </c>
      <c r="E15" s="166" t="s">
        <v>352</v>
      </c>
      <c r="F15" s="152" t="s">
        <v>830</v>
      </c>
      <c r="G15" s="153"/>
      <c r="H15" s="153"/>
      <c r="I15" s="155"/>
      <c r="J15" s="153"/>
      <c r="K15" s="43"/>
    </row>
    <row r="16" spans="1:11" ht="23.25" customHeight="1">
      <c r="A16" s="61">
        <v>9</v>
      </c>
      <c r="B16" s="61" t="s">
        <v>722</v>
      </c>
      <c r="C16" s="151" t="s">
        <v>644</v>
      </c>
      <c r="D16" s="162" t="s">
        <v>645</v>
      </c>
      <c r="E16" s="166" t="s">
        <v>352</v>
      </c>
      <c r="F16" s="152" t="s">
        <v>646</v>
      </c>
      <c r="G16" s="153"/>
      <c r="H16" s="153"/>
      <c r="I16" s="155"/>
      <c r="J16" s="153"/>
      <c r="K16" s="43"/>
    </row>
    <row r="17" spans="1:11" ht="23.25" customHeight="1">
      <c r="A17" s="61">
        <v>10</v>
      </c>
      <c r="B17" s="61" t="s">
        <v>723</v>
      </c>
      <c r="C17" s="151" t="s">
        <v>649</v>
      </c>
      <c r="D17" s="162" t="s">
        <v>650</v>
      </c>
      <c r="E17" s="166" t="s">
        <v>352</v>
      </c>
      <c r="F17" s="152" t="s">
        <v>651</v>
      </c>
      <c r="G17" s="153"/>
      <c r="H17" s="153"/>
      <c r="I17" s="155"/>
      <c r="J17" s="153"/>
      <c r="K17" s="43"/>
    </row>
    <row r="18" spans="1:11" ht="23.25" customHeight="1">
      <c r="A18" s="61">
        <v>11</v>
      </c>
      <c r="B18" s="61" t="s">
        <v>724</v>
      </c>
      <c r="C18" s="151" t="s">
        <v>652</v>
      </c>
      <c r="D18" s="162" t="s">
        <v>653</v>
      </c>
      <c r="E18" s="166" t="s">
        <v>654</v>
      </c>
      <c r="F18" s="152" t="s">
        <v>1205</v>
      </c>
      <c r="G18" s="153"/>
      <c r="H18" s="153"/>
      <c r="I18" s="155"/>
      <c r="J18" s="153"/>
      <c r="K18" s="43"/>
    </row>
    <row r="19" spans="1:11" s="37" customFormat="1" ht="23.25" customHeight="1">
      <c r="A19" s="61">
        <v>12</v>
      </c>
      <c r="B19" s="61" t="s">
        <v>725</v>
      </c>
      <c r="C19" s="151" t="s">
        <v>656</v>
      </c>
      <c r="D19" s="162" t="s">
        <v>56</v>
      </c>
      <c r="E19" s="166" t="s">
        <v>657</v>
      </c>
      <c r="F19" s="152" t="s">
        <v>658</v>
      </c>
      <c r="G19" s="153"/>
      <c r="H19" s="153"/>
      <c r="I19" s="155"/>
      <c r="J19" s="153"/>
      <c r="K19" s="154"/>
    </row>
    <row r="20" spans="1:11" ht="23.25" customHeight="1">
      <c r="A20" s="61">
        <v>13</v>
      </c>
      <c r="B20" s="61" t="s">
        <v>726</v>
      </c>
      <c r="C20" s="151" t="s">
        <v>669</v>
      </c>
      <c r="D20" s="162" t="s">
        <v>670</v>
      </c>
      <c r="E20" s="166" t="s">
        <v>661</v>
      </c>
      <c r="F20" s="152" t="s">
        <v>602</v>
      </c>
      <c r="G20" s="153"/>
      <c r="H20" s="153"/>
      <c r="I20" s="155"/>
      <c r="J20" s="153"/>
      <c r="K20" s="43"/>
    </row>
    <row r="21" spans="1:11" s="51" customFormat="1" ht="23.25" customHeight="1">
      <c r="A21" s="61">
        <v>14</v>
      </c>
      <c r="B21" s="61" t="s">
        <v>727</v>
      </c>
      <c r="C21" s="151" t="s">
        <v>674</v>
      </c>
      <c r="D21" s="162" t="s">
        <v>675</v>
      </c>
      <c r="E21" s="166" t="s">
        <v>661</v>
      </c>
      <c r="F21" s="152" t="s">
        <v>676</v>
      </c>
      <c r="G21" s="153"/>
      <c r="H21" s="153"/>
      <c r="I21" s="155"/>
      <c r="J21" s="153"/>
      <c r="K21" s="49"/>
    </row>
    <row r="22" spans="1:11" ht="23.25" customHeight="1">
      <c r="A22" s="61">
        <v>15</v>
      </c>
      <c r="B22" s="61" t="s">
        <v>728</v>
      </c>
      <c r="C22" s="151" t="s">
        <v>976</v>
      </c>
      <c r="D22" s="162" t="s">
        <v>1983</v>
      </c>
      <c r="E22" s="166" t="s">
        <v>661</v>
      </c>
      <c r="F22" s="152" t="s">
        <v>588</v>
      </c>
      <c r="G22" s="153"/>
      <c r="H22" s="153"/>
      <c r="I22" s="155"/>
      <c r="J22" s="153"/>
      <c r="K22" s="43"/>
    </row>
    <row r="23" spans="1:11" ht="23.25" customHeight="1">
      <c r="A23" s="61">
        <v>16</v>
      </c>
      <c r="B23" s="61" t="s">
        <v>729</v>
      </c>
      <c r="C23" s="151" t="s">
        <v>659</v>
      </c>
      <c r="D23" s="162" t="s">
        <v>660</v>
      </c>
      <c r="E23" s="166" t="s">
        <v>661</v>
      </c>
      <c r="F23" s="152" t="s">
        <v>1859</v>
      </c>
      <c r="G23" s="153"/>
      <c r="H23" s="153"/>
      <c r="I23" s="155"/>
      <c r="J23" s="153"/>
      <c r="K23" s="43"/>
    </row>
    <row r="24" spans="1:11" ht="23.25" customHeight="1">
      <c r="A24" s="61">
        <v>17</v>
      </c>
      <c r="B24" s="61" t="s">
        <v>730</v>
      </c>
      <c r="C24" s="151" t="s">
        <v>666</v>
      </c>
      <c r="D24" s="162" t="s">
        <v>667</v>
      </c>
      <c r="E24" s="166" t="s">
        <v>661</v>
      </c>
      <c r="F24" s="152" t="s">
        <v>668</v>
      </c>
      <c r="G24" s="153"/>
      <c r="H24" s="153"/>
      <c r="I24" s="153"/>
      <c r="J24" s="153"/>
      <c r="K24" s="43"/>
    </row>
    <row r="25" spans="1:11" ht="23.25" customHeight="1">
      <c r="A25" s="61">
        <v>18</v>
      </c>
      <c r="B25" s="61" t="s">
        <v>731</v>
      </c>
      <c r="C25" s="151" t="s">
        <v>677</v>
      </c>
      <c r="D25" s="162" t="s">
        <v>678</v>
      </c>
      <c r="E25" s="166" t="s">
        <v>661</v>
      </c>
      <c r="F25" s="152" t="s">
        <v>679</v>
      </c>
      <c r="G25" s="153"/>
      <c r="H25" s="153"/>
      <c r="I25" s="153"/>
      <c r="J25" s="153"/>
      <c r="K25" s="43"/>
    </row>
    <row r="26" spans="1:11" ht="23.25" customHeight="1">
      <c r="A26" s="61">
        <v>19</v>
      </c>
      <c r="B26" s="61" t="s">
        <v>732</v>
      </c>
      <c r="C26" s="151" t="s">
        <v>663</v>
      </c>
      <c r="D26" s="162" t="s">
        <v>664</v>
      </c>
      <c r="E26" s="166" t="s">
        <v>661</v>
      </c>
      <c r="F26" s="152" t="s">
        <v>665</v>
      </c>
      <c r="G26" s="153"/>
      <c r="H26" s="153"/>
      <c r="I26" s="153"/>
      <c r="J26" s="153"/>
      <c r="K26" s="43"/>
    </row>
    <row r="27" spans="1:11" ht="23.25" customHeight="1">
      <c r="A27" s="61">
        <v>20</v>
      </c>
      <c r="B27" s="61" t="s">
        <v>733</v>
      </c>
      <c r="C27" s="151" t="s">
        <v>672</v>
      </c>
      <c r="D27" s="162" t="s">
        <v>673</v>
      </c>
      <c r="E27" s="166" t="s">
        <v>661</v>
      </c>
      <c r="F27" s="152" t="s">
        <v>517</v>
      </c>
      <c r="G27" s="153"/>
      <c r="H27" s="153"/>
      <c r="I27" s="153"/>
      <c r="J27" s="153"/>
      <c r="K27" s="43"/>
    </row>
    <row r="28" spans="1:11" ht="23.25" customHeight="1">
      <c r="A28" s="61">
        <v>21</v>
      </c>
      <c r="B28" s="61" t="s">
        <v>734</v>
      </c>
      <c r="C28" s="151" t="s">
        <v>680</v>
      </c>
      <c r="D28" s="162" t="s">
        <v>681</v>
      </c>
      <c r="E28" s="166" t="s">
        <v>682</v>
      </c>
      <c r="F28" s="152" t="s">
        <v>683</v>
      </c>
      <c r="G28" s="153"/>
      <c r="H28" s="153"/>
      <c r="I28" s="153"/>
      <c r="J28" s="153"/>
      <c r="K28" s="43"/>
    </row>
    <row r="29" spans="1:11" ht="23.25" customHeight="1">
      <c r="A29" s="61">
        <v>22</v>
      </c>
      <c r="B29" s="61" t="s">
        <v>735</v>
      </c>
      <c r="C29" s="151" t="s">
        <v>684</v>
      </c>
      <c r="D29" s="162" t="s">
        <v>322</v>
      </c>
      <c r="E29" s="166" t="s">
        <v>685</v>
      </c>
      <c r="F29" s="152" t="s">
        <v>686</v>
      </c>
      <c r="G29" s="153"/>
      <c r="H29" s="153"/>
      <c r="I29" s="153"/>
      <c r="J29" s="153"/>
      <c r="K29" s="43"/>
    </row>
    <row r="30" spans="1:11" ht="23.25" customHeight="1">
      <c r="A30" s="156">
        <v>23</v>
      </c>
      <c r="B30" s="156" t="s">
        <v>736</v>
      </c>
      <c r="C30" s="157" t="s">
        <v>750</v>
      </c>
      <c r="D30" s="163" t="s">
        <v>26</v>
      </c>
      <c r="E30" s="167" t="s">
        <v>251</v>
      </c>
      <c r="F30" s="158" t="s">
        <v>598</v>
      </c>
      <c r="G30" s="159"/>
      <c r="H30" s="159"/>
      <c r="I30" s="159"/>
      <c r="J30" s="159"/>
      <c r="K30" s="160"/>
    </row>
    <row r="32" ht="19.5" customHeight="1">
      <c r="A32" s="38" t="s">
        <v>495</v>
      </c>
    </row>
    <row r="33" ht="34.5" customHeight="1">
      <c r="A33" s="38" t="s">
        <v>496</v>
      </c>
    </row>
    <row r="34" ht="33.75" customHeight="1">
      <c r="A34" s="38" t="s">
        <v>497</v>
      </c>
    </row>
  </sheetData>
  <sheetProtection/>
  <mergeCells count="3">
    <mergeCell ref="A3:K3"/>
    <mergeCell ref="A4:K4"/>
    <mergeCell ref="A5:K5"/>
  </mergeCells>
  <printOptions/>
  <pageMargins left="0.33" right="0.2" top="0.5" bottom="0.38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A8" sqref="A8:IV27"/>
    </sheetView>
  </sheetViews>
  <sheetFormatPr defaultColWidth="9.140625" defaultRowHeight="15"/>
  <cols>
    <col min="1" max="1" width="5.421875" style="38" customWidth="1"/>
    <col min="2" max="2" width="9.28125" style="38" customWidth="1"/>
    <col min="3" max="3" width="14.28125" style="38" customWidth="1"/>
    <col min="4" max="4" width="17.421875" style="38" customWidth="1"/>
    <col min="5" max="5" width="7.57421875" style="38" customWidth="1"/>
    <col min="6" max="6" width="13.8515625" style="38" customWidth="1"/>
    <col min="7" max="7" width="8.00390625" style="38" customWidth="1"/>
    <col min="8" max="8" width="7.28125" style="38" customWidth="1"/>
    <col min="9" max="9" width="8.140625" style="38" customWidth="1"/>
    <col min="10" max="10" width="10.00390625" style="38" customWidth="1"/>
    <col min="11" max="11" width="7.0039062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818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7" spans="1:11" s="60" customFormat="1" ht="36.75" customHeight="1">
      <c r="A7" s="86" t="s">
        <v>2</v>
      </c>
      <c r="B7" s="86" t="s">
        <v>417</v>
      </c>
      <c r="C7" s="86" t="s">
        <v>418</v>
      </c>
      <c r="D7" s="87" t="s">
        <v>500</v>
      </c>
      <c r="E7" s="164" t="s">
        <v>4</v>
      </c>
      <c r="F7" s="86" t="s">
        <v>5</v>
      </c>
      <c r="G7" s="87" t="s">
        <v>1977</v>
      </c>
      <c r="H7" s="87" t="s">
        <v>1978</v>
      </c>
      <c r="I7" s="142" t="s">
        <v>1981</v>
      </c>
      <c r="J7" s="87" t="s">
        <v>494</v>
      </c>
      <c r="K7" s="141" t="s">
        <v>1980</v>
      </c>
    </row>
    <row r="8" spans="1:11" ht="24.75" customHeight="1">
      <c r="A8" s="146">
        <v>1</v>
      </c>
      <c r="B8" s="146" t="s">
        <v>795</v>
      </c>
      <c r="C8" s="147" t="s">
        <v>765</v>
      </c>
      <c r="D8" s="161" t="s">
        <v>650</v>
      </c>
      <c r="E8" s="165" t="s">
        <v>251</v>
      </c>
      <c r="F8" s="148" t="s">
        <v>766</v>
      </c>
      <c r="G8" s="149"/>
      <c r="H8" s="149"/>
      <c r="I8" s="169"/>
      <c r="J8" s="149"/>
      <c r="K8" s="150"/>
    </row>
    <row r="9" spans="1:11" ht="24.75" customHeight="1">
      <c r="A9" s="61">
        <v>2</v>
      </c>
      <c r="B9" s="61" t="s">
        <v>796</v>
      </c>
      <c r="C9" s="151" t="s">
        <v>762</v>
      </c>
      <c r="D9" s="162" t="s">
        <v>763</v>
      </c>
      <c r="E9" s="166" t="s">
        <v>251</v>
      </c>
      <c r="F9" s="152" t="s">
        <v>764</v>
      </c>
      <c r="G9" s="153"/>
      <c r="H9" s="153"/>
      <c r="I9" s="155"/>
      <c r="J9" s="153"/>
      <c r="K9" s="43"/>
    </row>
    <row r="10" spans="1:11" ht="24.75" customHeight="1">
      <c r="A10" s="61">
        <v>3</v>
      </c>
      <c r="B10" s="61" t="s">
        <v>797</v>
      </c>
      <c r="C10" s="151" t="s">
        <v>756</v>
      </c>
      <c r="D10" s="162" t="s">
        <v>757</v>
      </c>
      <c r="E10" s="166" t="s">
        <v>251</v>
      </c>
      <c r="F10" s="152" t="s">
        <v>1497</v>
      </c>
      <c r="G10" s="153"/>
      <c r="H10" s="153"/>
      <c r="I10" s="155"/>
      <c r="J10" s="153"/>
      <c r="K10" s="43"/>
    </row>
    <row r="11" spans="1:11" ht="24.75" customHeight="1">
      <c r="A11" s="61">
        <v>4</v>
      </c>
      <c r="B11" s="61" t="s">
        <v>798</v>
      </c>
      <c r="C11" s="151" t="s">
        <v>738</v>
      </c>
      <c r="D11" s="162" t="s">
        <v>739</v>
      </c>
      <c r="E11" s="166" t="s">
        <v>251</v>
      </c>
      <c r="F11" s="152" t="s">
        <v>740</v>
      </c>
      <c r="G11" s="153"/>
      <c r="H11" s="153"/>
      <c r="I11" s="155"/>
      <c r="J11" s="153"/>
      <c r="K11" s="43"/>
    </row>
    <row r="12" spans="1:11" ht="24.75" customHeight="1">
      <c r="A12" s="61">
        <v>5</v>
      </c>
      <c r="B12" s="61" t="s">
        <v>799</v>
      </c>
      <c r="C12" s="151" t="s">
        <v>741</v>
      </c>
      <c r="D12" s="162" t="s">
        <v>742</v>
      </c>
      <c r="E12" s="166" t="s">
        <v>251</v>
      </c>
      <c r="F12" s="152" t="s">
        <v>743</v>
      </c>
      <c r="G12" s="153"/>
      <c r="H12" s="153"/>
      <c r="I12" s="155"/>
      <c r="J12" s="153"/>
      <c r="K12" s="43"/>
    </row>
    <row r="13" spans="1:11" ht="24.75" customHeight="1">
      <c r="A13" s="61">
        <v>6</v>
      </c>
      <c r="B13" s="61" t="s">
        <v>800</v>
      </c>
      <c r="C13" s="151" t="s">
        <v>747</v>
      </c>
      <c r="D13" s="162" t="s">
        <v>748</v>
      </c>
      <c r="E13" s="166" t="s">
        <v>251</v>
      </c>
      <c r="F13" s="152" t="s">
        <v>749</v>
      </c>
      <c r="G13" s="153"/>
      <c r="H13" s="153"/>
      <c r="I13" s="155"/>
      <c r="J13" s="153"/>
      <c r="K13" s="43"/>
    </row>
    <row r="14" spans="1:11" ht="24.75" customHeight="1">
      <c r="A14" s="61">
        <v>7</v>
      </c>
      <c r="B14" s="61" t="s">
        <v>801</v>
      </c>
      <c r="C14" s="151" t="s">
        <v>744</v>
      </c>
      <c r="D14" s="162" t="s">
        <v>745</v>
      </c>
      <c r="E14" s="166" t="s">
        <v>251</v>
      </c>
      <c r="F14" s="152" t="s">
        <v>746</v>
      </c>
      <c r="G14" s="153"/>
      <c r="H14" s="153"/>
      <c r="I14" s="155"/>
      <c r="J14" s="153"/>
      <c r="K14" s="43"/>
    </row>
    <row r="15" spans="1:11" s="51" customFormat="1" ht="24.75" customHeight="1">
      <c r="A15" s="61">
        <v>8</v>
      </c>
      <c r="B15" s="61" t="s">
        <v>802</v>
      </c>
      <c r="C15" s="151" t="s">
        <v>753</v>
      </c>
      <c r="D15" s="162" t="s">
        <v>754</v>
      </c>
      <c r="E15" s="166" t="s">
        <v>251</v>
      </c>
      <c r="F15" s="152" t="s">
        <v>755</v>
      </c>
      <c r="G15" s="153"/>
      <c r="H15" s="153"/>
      <c r="I15" s="155"/>
      <c r="J15" s="153"/>
      <c r="K15" s="43"/>
    </row>
    <row r="16" spans="1:11" ht="24.75" customHeight="1">
      <c r="A16" s="61">
        <v>9</v>
      </c>
      <c r="B16" s="61" t="s">
        <v>803</v>
      </c>
      <c r="C16" s="151" t="s">
        <v>751</v>
      </c>
      <c r="D16" s="162" t="s">
        <v>197</v>
      </c>
      <c r="E16" s="166" t="s">
        <v>251</v>
      </c>
      <c r="F16" s="152" t="s">
        <v>766</v>
      </c>
      <c r="G16" s="153"/>
      <c r="H16" s="153"/>
      <c r="I16" s="155"/>
      <c r="J16" s="153"/>
      <c r="K16" s="43"/>
    </row>
    <row r="17" spans="1:11" ht="24.75" customHeight="1">
      <c r="A17" s="61">
        <v>10</v>
      </c>
      <c r="B17" s="61" t="s">
        <v>804</v>
      </c>
      <c r="C17" s="151" t="s">
        <v>759</v>
      </c>
      <c r="D17" s="162" t="s">
        <v>760</v>
      </c>
      <c r="E17" s="166" t="s">
        <v>251</v>
      </c>
      <c r="F17" s="152" t="s">
        <v>761</v>
      </c>
      <c r="G17" s="153"/>
      <c r="H17" s="153"/>
      <c r="I17" s="155"/>
      <c r="J17" s="153"/>
      <c r="K17" s="43"/>
    </row>
    <row r="18" spans="1:11" ht="24.75" customHeight="1">
      <c r="A18" s="61">
        <v>11</v>
      </c>
      <c r="B18" s="61" t="s">
        <v>805</v>
      </c>
      <c r="C18" s="151" t="s">
        <v>770</v>
      </c>
      <c r="D18" s="162" t="s">
        <v>771</v>
      </c>
      <c r="E18" s="166" t="s">
        <v>19</v>
      </c>
      <c r="F18" s="152" t="s">
        <v>772</v>
      </c>
      <c r="G18" s="153"/>
      <c r="H18" s="153"/>
      <c r="I18" s="155"/>
      <c r="J18" s="153"/>
      <c r="K18" s="43"/>
    </row>
    <row r="19" spans="1:11" ht="24.75" customHeight="1">
      <c r="A19" s="61">
        <v>12</v>
      </c>
      <c r="B19" s="61" t="s">
        <v>806</v>
      </c>
      <c r="C19" s="151" t="s">
        <v>776</v>
      </c>
      <c r="D19" s="162" t="s">
        <v>26</v>
      </c>
      <c r="E19" s="166" t="s">
        <v>19</v>
      </c>
      <c r="F19" s="152" t="s">
        <v>777</v>
      </c>
      <c r="G19" s="153"/>
      <c r="H19" s="153"/>
      <c r="I19" s="155"/>
      <c r="J19" s="153"/>
      <c r="K19" s="43"/>
    </row>
    <row r="20" spans="1:11" ht="24.75" customHeight="1">
      <c r="A20" s="61">
        <v>13</v>
      </c>
      <c r="B20" s="61" t="s">
        <v>807</v>
      </c>
      <c r="C20" s="151" t="s">
        <v>767</v>
      </c>
      <c r="D20" s="162" t="s">
        <v>768</v>
      </c>
      <c r="E20" s="166" t="s">
        <v>19</v>
      </c>
      <c r="F20" s="152" t="s">
        <v>769</v>
      </c>
      <c r="G20" s="153"/>
      <c r="H20" s="153"/>
      <c r="I20" s="155"/>
      <c r="J20" s="153"/>
      <c r="K20" s="43"/>
    </row>
    <row r="21" spans="1:11" ht="24.75" customHeight="1">
      <c r="A21" s="61">
        <v>14</v>
      </c>
      <c r="B21" s="61" t="s">
        <v>808</v>
      </c>
      <c r="C21" s="151" t="s">
        <v>773</v>
      </c>
      <c r="D21" s="162" t="s">
        <v>774</v>
      </c>
      <c r="E21" s="166" t="s">
        <v>19</v>
      </c>
      <c r="F21" s="152" t="s">
        <v>775</v>
      </c>
      <c r="G21" s="153"/>
      <c r="H21" s="153"/>
      <c r="I21" s="155"/>
      <c r="J21" s="153"/>
      <c r="K21" s="43"/>
    </row>
    <row r="22" spans="1:11" ht="24.75" customHeight="1">
      <c r="A22" s="61">
        <v>15</v>
      </c>
      <c r="B22" s="61" t="s">
        <v>809</v>
      </c>
      <c r="C22" s="151" t="s">
        <v>778</v>
      </c>
      <c r="D22" s="162" t="s">
        <v>779</v>
      </c>
      <c r="E22" s="166" t="s">
        <v>19</v>
      </c>
      <c r="F22" s="152" t="s">
        <v>780</v>
      </c>
      <c r="G22" s="153"/>
      <c r="H22" s="153"/>
      <c r="I22" s="155"/>
      <c r="J22" s="153"/>
      <c r="K22" s="43"/>
    </row>
    <row r="23" spans="1:11" ht="24.75" customHeight="1">
      <c r="A23" s="61">
        <v>16</v>
      </c>
      <c r="B23" s="61" t="s">
        <v>810</v>
      </c>
      <c r="C23" s="151" t="s">
        <v>785</v>
      </c>
      <c r="D23" s="162" t="s">
        <v>94</v>
      </c>
      <c r="E23" s="166" t="s">
        <v>783</v>
      </c>
      <c r="F23" s="152" t="s">
        <v>511</v>
      </c>
      <c r="G23" s="153"/>
      <c r="H23" s="153"/>
      <c r="I23" s="155"/>
      <c r="J23" s="153"/>
      <c r="K23" s="43"/>
    </row>
    <row r="24" spans="1:11" ht="24.75" customHeight="1">
      <c r="A24" s="61">
        <v>17</v>
      </c>
      <c r="B24" s="61" t="s">
        <v>811</v>
      </c>
      <c r="C24" s="151" t="s">
        <v>781</v>
      </c>
      <c r="D24" s="162" t="s">
        <v>782</v>
      </c>
      <c r="E24" s="166" t="s">
        <v>783</v>
      </c>
      <c r="F24" s="152" t="s">
        <v>784</v>
      </c>
      <c r="G24" s="153"/>
      <c r="H24" s="153"/>
      <c r="I24" s="155"/>
      <c r="J24" s="153"/>
      <c r="K24" s="43"/>
    </row>
    <row r="25" spans="1:11" ht="24.75" customHeight="1">
      <c r="A25" s="61">
        <v>18</v>
      </c>
      <c r="B25" s="61" t="s">
        <v>812</v>
      </c>
      <c r="C25" s="151" t="s">
        <v>831</v>
      </c>
      <c r="D25" s="162" t="s">
        <v>832</v>
      </c>
      <c r="E25" s="166" t="s">
        <v>349</v>
      </c>
      <c r="F25" s="152" t="s">
        <v>557</v>
      </c>
      <c r="G25" s="153"/>
      <c r="H25" s="153"/>
      <c r="I25" s="155"/>
      <c r="J25" s="153"/>
      <c r="K25" s="43"/>
    </row>
    <row r="26" spans="1:11" ht="24.75" customHeight="1">
      <c r="A26" s="61">
        <v>19</v>
      </c>
      <c r="B26" s="61" t="s">
        <v>813</v>
      </c>
      <c r="C26" s="151" t="s">
        <v>786</v>
      </c>
      <c r="D26" s="162" t="s">
        <v>787</v>
      </c>
      <c r="E26" s="166" t="s">
        <v>349</v>
      </c>
      <c r="F26" s="152" t="s">
        <v>788</v>
      </c>
      <c r="G26" s="153"/>
      <c r="H26" s="153"/>
      <c r="I26" s="155"/>
      <c r="J26" s="153"/>
      <c r="K26" s="43"/>
    </row>
    <row r="27" spans="1:11" ht="24.75" customHeight="1">
      <c r="A27" s="65">
        <v>20</v>
      </c>
      <c r="B27" s="65" t="s">
        <v>814</v>
      </c>
      <c r="C27" s="170" t="s">
        <v>789</v>
      </c>
      <c r="D27" s="175" t="s">
        <v>790</v>
      </c>
      <c r="E27" s="167" t="s">
        <v>349</v>
      </c>
      <c r="F27" s="171" t="s">
        <v>791</v>
      </c>
      <c r="G27" s="172"/>
      <c r="H27" s="172"/>
      <c r="I27" s="173"/>
      <c r="J27" s="172"/>
      <c r="K27" s="56"/>
    </row>
    <row r="28" spans="1:11" ht="15.7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</row>
    <row r="29" ht="26.25" customHeight="1">
      <c r="A29" s="38" t="s">
        <v>495</v>
      </c>
    </row>
    <row r="30" ht="34.5" customHeight="1">
      <c r="A30" s="38" t="s">
        <v>496</v>
      </c>
    </row>
    <row r="31" ht="33.75" customHeight="1">
      <c r="A31" s="38" t="s">
        <v>497</v>
      </c>
    </row>
  </sheetData>
  <sheetProtection/>
  <mergeCells count="3">
    <mergeCell ref="A3:K3"/>
    <mergeCell ref="A4:K4"/>
    <mergeCell ref="A5:K5"/>
  </mergeCells>
  <printOptions/>
  <pageMargins left="0.39" right="0.2" top="0.4" bottom="0.34" header="0.3" footer="0.3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8" sqref="A8:IV32"/>
    </sheetView>
  </sheetViews>
  <sheetFormatPr defaultColWidth="9.140625" defaultRowHeight="15"/>
  <cols>
    <col min="1" max="1" width="5.140625" style="38" customWidth="1"/>
    <col min="2" max="2" width="9.7109375" style="38" customWidth="1"/>
    <col min="3" max="3" width="14.140625" style="38" customWidth="1"/>
    <col min="4" max="4" width="18.421875" style="38" customWidth="1"/>
    <col min="5" max="5" width="7.421875" style="38" customWidth="1"/>
    <col min="6" max="6" width="13.00390625" style="38" customWidth="1"/>
    <col min="7" max="7" width="7.57421875" style="38" customWidth="1"/>
    <col min="8" max="8" width="7.28125" style="38" customWidth="1"/>
    <col min="9" max="9" width="7.57421875" style="38" customWidth="1"/>
    <col min="10" max="10" width="9.7109375" style="38" customWidth="1"/>
    <col min="11" max="11" width="7.2812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878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29" t="s">
        <v>500</v>
      </c>
      <c r="E7" s="129" t="s">
        <v>4</v>
      </c>
      <c r="F7" s="129" t="s">
        <v>5</v>
      </c>
      <c r="G7" s="138" t="s">
        <v>1977</v>
      </c>
      <c r="H7" s="138" t="s">
        <v>1978</v>
      </c>
      <c r="I7" s="139" t="s">
        <v>1981</v>
      </c>
      <c r="J7" s="138" t="s">
        <v>494</v>
      </c>
      <c r="K7" s="130" t="s">
        <v>58</v>
      </c>
    </row>
    <row r="8" spans="1:11" ht="22.5" customHeight="1">
      <c r="A8" s="146">
        <v>1</v>
      </c>
      <c r="B8" s="146" t="s">
        <v>815</v>
      </c>
      <c r="C8" s="147" t="s">
        <v>792</v>
      </c>
      <c r="D8" s="147" t="s">
        <v>793</v>
      </c>
      <c r="E8" s="147" t="s">
        <v>349</v>
      </c>
      <c r="F8" s="148" t="s">
        <v>794</v>
      </c>
      <c r="G8" s="149"/>
      <c r="H8" s="149"/>
      <c r="I8" s="149"/>
      <c r="J8" s="149"/>
      <c r="K8" s="150"/>
    </row>
    <row r="9" spans="1:11" ht="22.5" customHeight="1">
      <c r="A9" s="61">
        <v>2</v>
      </c>
      <c r="B9" s="61" t="s">
        <v>816</v>
      </c>
      <c r="C9" s="151" t="s">
        <v>825</v>
      </c>
      <c r="D9" s="151" t="s">
        <v>826</v>
      </c>
      <c r="E9" s="151" t="s">
        <v>349</v>
      </c>
      <c r="F9" s="152" t="s">
        <v>827</v>
      </c>
      <c r="G9" s="153"/>
      <c r="H9" s="153"/>
      <c r="I9" s="153"/>
      <c r="J9" s="153"/>
      <c r="K9" s="43"/>
    </row>
    <row r="10" spans="1:11" ht="22.5" customHeight="1">
      <c r="A10" s="61">
        <v>3</v>
      </c>
      <c r="B10" s="61" t="s">
        <v>817</v>
      </c>
      <c r="C10" s="151" t="s">
        <v>821</v>
      </c>
      <c r="D10" s="151" t="s">
        <v>26</v>
      </c>
      <c r="E10" s="151" t="s">
        <v>349</v>
      </c>
      <c r="F10" s="152" t="s">
        <v>822</v>
      </c>
      <c r="G10" s="153"/>
      <c r="H10" s="153"/>
      <c r="I10" s="155"/>
      <c r="J10" s="153"/>
      <c r="K10" s="43"/>
    </row>
    <row r="11" spans="1:11" ht="22.5" customHeight="1">
      <c r="A11" s="61">
        <v>4</v>
      </c>
      <c r="B11" s="61" t="s">
        <v>860</v>
      </c>
      <c r="C11" s="151" t="s">
        <v>828</v>
      </c>
      <c r="D11" s="151" t="s">
        <v>829</v>
      </c>
      <c r="E11" s="151" t="s">
        <v>349</v>
      </c>
      <c r="F11" s="152" t="s">
        <v>511</v>
      </c>
      <c r="G11" s="153"/>
      <c r="H11" s="153"/>
      <c r="I11" s="155"/>
      <c r="J11" s="153"/>
      <c r="K11" s="43"/>
    </row>
    <row r="12" spans="1:11" ht="22.5" customHeight="1">
      <c r="A12" s="61">
        <v>5</v>
      </c>
      <c r="B12" s="61" t="s">
        <v>861</v>
      </c>
      <c r="C12" s="151" t="s">
        <v>823</v>
      </c>
      <c r="D12" s="151" t="s">
        <v>94</v>
      </c>
      <c r="E12" s="151" t="s">
        <v>349</v>
      </c>
      <c r="F12" s="152" t="s">
        <v>1243</v>
      </c>
      <c r="G12" s="153"/>
      <c r="H12" s="153"/>
      <c r="I12" s="155"/>
      <c r="J12" s="153"/>
      <c r="K12" s="43"/>
    </row>
    <row r="13" spans="1:11" ht="22.5" customHeight="1">
      <c r="A13" s="61">
        <v>6</v>
      </c>
      <c r="B13" s="61" t="s">
        <v>862</v>
      </c>
      <c r="C13" s="151" t="s">
        <v>819</v>
      </c>
      <c r="D13" s="151" t="s">
        <v>793</v>
      </c>
      <c r="E13" s="151" t="s">
        <v>349</v>
      </c>
      <c r="F13" s="152" t="s">
        <v>820</v>
      </c>
      <c r="G13" s="153"/>
      <c r="H13" s="153"/>
      <c r="I13" s="155"/>
      <c r="J13" s="153"/>
      <c r="K13" s="43"/>
    </row>
    <row r="14" spans="1:11" ht="22.5" customHeight="1">
      <c r="A14" s="61">
        <v>7</v>
      </c>
      <c r="B14" s="61" t="s">
        <v>863</v>
      </c>
      <c r="C14" s="151" t="s">
        <v>835</v>
      </c>
      <c r="D14" s="151" t="s">
        <v>836</v>
      </c>
      <c r="E14" s="151" t="s">
        <v>246</v>
      </c>
      <c r="F14" s="152" t="s">
        <v>615</v>
      </c>
      <c r="G14" s="153"/>
      <c r="H14" s="153"/>
      <c r="I14" s="155"/>
      <c r="J14" s="153"/>
      <c r="K14" s="43"/>
    </row>
    <row r="15" spans="1:11" s="51" customFormat="1" ht="22.5" customHeight="1">
      <c r="A15" s="61">
        <v>8</v>
      </c>
      <c r="B15" s="61" t="s">
        <v>864</v>
      </c>
      <c r="C15" s="151" t="s">
        <v>833</v>
      </c>
      <c r="D15" s="151" t="s">
        <v>175</v>
      </c>
      <c r="E15" s="151" t="s">
        <v>246</v>
      </c>
      <c r="F15" s="152" t="s">
        <v>834</v>
      </c>
      <c r="G15" s="153"/>
      <c r="H15" s="153"/>
      <c r="I15" s="155"/>
      <c r="J15" s="153"/>
      <c r="K15" s="43"/>
    </row>
    <row r="16" spans="1:11" ht="22.5" customHeight="1">
      <c r="A16" s="61">
        <v>9</v>
      </c>
      <c r="B16" s="61" t="s">
        <v>865</v>
      </c>
      <c r="C16" s="151" t="s">
        <v>837</v>
      </c>
      <c r="D16" s="151" t="s">
        <v>322</v>
      </c>
      <c r="E16" s="151" t="s">
        <v>838</v>
      </c>
      <c r="F16" s="152" t="s">
        <v>839</v>
      </c>
      <c r="G16" s="153"/>
      <c r="H16" s="153"/>
      <c r="I16" s="155"/>
      <c r="J16" s="153"/>
      <c r="K16" s="43"/>
    </row>
    <row r="17" spans="1:11" ht="22.5" customHeight="1">
      <c r="A17" s="61">
        <v>10</v>
      </c>
      <c r="B17" s="61" t="s">
        <v>866</v>
      </c>
      <c r="C17" s="151" t="s">
        <v>840</v>
      </c>
      <c r="D17" s="151" t="s">
        <v>841</v>
      </c>
      <c r="E17" s="151" t="s">
        <v>842</v>
      </c>
      <c r="F17" s="152" t="s">
        <v>843</v>
      </c>
      <c r="G17" s="153"/>
      <c r="H17" s="153"/>
      <c r="I17" s="155"/>
      <c r="J17" s="153"/>
      <c r="K17" s="43"/>
    </row>
    <row r="18" spans="1:11" ht="22.5" customHeight="1">
      <c r="A18" s="61">
        <v>11</v>
      </c>
      <c r="B18" s="61" t="s">
        <v>867</v>
      </c>
      <c r="C18" s="151" t="s">
        <v>851</v>
      </c>
      <c r="D18" s="151" t="s">
        <v>26</v>
      </c>
      <c r="E18" s="151" t="s">
        <v>47</v>
      </c>
      <c r="F18" s="152" t="s">
        <v>547</v>
      </c>
      <c r="G18" s="153"/>
      <c r="H18" s="153"/>
      <c r="I18" s="155"/>
      <c r="J18" s="153"/>
      <c r="K18" s="43"/>
    </row>
    <row r="19" spans="1:11" s="37" customFormat="1" ht="22.5" customHeight="1">
      <c r="A19" s="61">
        <v>12</v>
      </c>
      <c r="B19" s="61" t="s">
        <v>868</v>
      </c>
      <c r="C19" s="151" t="s">
        <v>846</v>
      </c>
      <c r="D19" s="151" t="s">
        <v>847</v>
      </c>
      <c r="E19" s="151" t="s">
        <v>47</v>
      </c>
      <c r="F19" s="152" t="s">
        <v>848</v>
      </c>
      <c r="G19" s="153"/>
      <c r="H19" s="153"/>
      <c r="I19" s="155"/>
      <c r="J19" s="153"/>
      <c r="K19" s="154"/>
    </row>
    <row r="20" spans="1:11" ht="22.5" customHeight="1">
      <c r="A20" s="61">
        <v>13</v>
      </c>
      <c r="B20" s="61" t="s">
        <v>869</v>
      </c>
      <c r="C20" s="151" t="s">
        <v>852</v>
      </c>
      <c r="D20" s="151" t="s">
        <v>26</v>
      </c>
      <c r="E20" s="151" t="s">
        <v>47</v>
      </c>
      <c r="F20" s="152" t="s">
        <v>853</v>
      </c>
      <c r="G20" s="153"/>
      <c r="H20" s="153"/>
      <c r="I20" s="155"/>
      <c r="J20" s="153"/>
      <c r="K20" s="43"/>
    </row>
    <row r="21" spans="1:11" s="51" customFormat="1" ht="22.5" customHeight="1">
      <c r="A21" s="61">
        <v>14</v>
      </c>
      <c r="B21" s="61" t="s">
        <v>870</v>
      </c>
      <c r="C21" s="151" t="s">
        <v>857</v>
      </c>
      <c r="D21" s="151" t="s">
        <v>858</v>
      </c>
      <c r="E21" s="151" t="s">
        <v>47</v>
      </c>
      <c r="F21" s="152" t="s">
        <v>859</v>
      </c>
      <c r="G21" s="153"/>
      <c r="H21" s="153"/>
      <c r="I21" s="155"/>
      <c r="J21" s="153"/>
      <c r="K21" s="49"/>
    </row>
    <row r="22" spans="1:11" ht="22.5" customHeight="1">
      <c r="A22" s="61">
        <v>15</v>
      </c>
      <c r="B22" s="61" t="s">
        <v>871</v>
      </c>
      <c r="C22" s="151" t="s">
        <v>856</v>
      </c>
      <c r="D22" s="151" t="s">
        <v>855</v>
      </c>
      <c r="E22" s="151" t="s">
        <v>47</v>
      </c>
      <c r="F22" s="152" t="s">
        <v>1998</v>
      </c>
      <c r="G22" s="155"/>
      <c r="H22" s="153"/>
      <c r="I22" s="155"/>
      <c r="J22" s="153"/>
      <c r="K22" s="43"/>
    </row>
    <row r="23" spans="1:11" ht="22.5" customHeight="1">
      <c r="A23" s="61">
        <v>16</v>
      </c>
      <c r="B23" s="61" t="s">
        <v>872</v>
      </c>
      <c r="C23" s="151" t="s">
        <v>849</v>
      </c>
      <c r="D23" s="151" t="s">
        <v>850</v>
      </c>
      <c r="E23" s="151" t="s">
        <v>47</v>
      </c>
      <c r="F23" s="152" t="s">
        <v>777</v>
      </c>
      <c r="G23" s="153"/>
      <c r="H23" s="153"/>
      <c r="I23" s="155"/>
      <c r="J23" s="153"/>
      <c r="K23" s="43"/>
    </row>
    <row r="24" spans="1:11" ht="22.5" customHeight="1">
      <c r="A24" s="61">
        <v>17</v>
      </c>
      <c r="B24" s="61" t="s">
        <v>873</v>
      </c>
      <c r="C24" s="151" t="s">
        <v>854</v>
      </c>
      <c r="D24" s="151" t="s">
        <v>855</v>
      </c>
      <c r="E24" s="151" t="s">
        <v>47</v>
      </c>
      <c r="F24" s="152" t="s">
        <v>476</v>
      </c>
      <c r="G24" s="153"/>
      <c r="H24" s="153"/>
      <c r="I24" s="155"/>
      <c r="J24" s="153"/>
      <c r="K24" s="43"/>
    </row>
    <row r="25" spans="1:11" ht="22.5" customHeight="1">
      <c r="A25" s="61">
        <v>18</v>
      </c>
      <c r="B25" s="61" t="s">
        <v>874</v>
      </c>
      <c r="C25" s="151" t="s">
        <v>844</v>
      </c>
      <c r="D25" s="151" t="s">
        <v>845</v>
      </c>
      <c r="E25" s="151" t="s">
        <v>47</v>
      </c>
      <c r="F25" s="152" t="s">
        <v>588</v>
      </c>
      <c r="G25" s="153"/>
      <c r="H25" s="153"/>
      <c r="I25" s="155"/>
      <c r="J25" s="153"/>
      <c r="K25" s="43"/>
    </row>
    <row r="26" spans="1:11" ht="22.5" customHeight="1">
      <c r="A26" s="61">
        <v>19</v>
      </c>
      <c r="B26" s="61" t="s">
        <v>875</v>
      </c>
      <c r="C26" s="151" t="s">
        <v>884</v>
      </c>
      <c r="D26" s="151" t="s">
        <v>885</v>
      </c>
      <c r="E26" s="151" t="s">
        <v>78</v>
      </c>
      <c r="F26" s="152" t="s">
        <v>886</v>
      </c>
      <c r="G26" s="153"/>
      <c r="H26" s="153"/>
      <c r="I26" s="155"/>
      <c r="J26" s="153"/>
      <c r="K26" s="43"/>
    </row>
    <row r="27" spans="1:11" ht="22.5" customHeight="1">
      <c r="A27" s="61">
        <v>20</v>
      </c>
      <c r="B27" s="61" t="s">
        <v>876</v>
      </c>
      <c r="C27" s="151" t="s">
        <v>882</v>
      </c>
      <c r="D27" s="151" t="s">
        <v>348</v>
      </c>
      <c r="E27" s="151" t="s">
        <v>78</v>
      </c>
      <c r="F27" s="152" t="s">
        <v>883</v>
      </c>
      <c r="G27" s="153"/>
      <c r="H27" s="153"/>
      <c r="I27" s="155"/>
      <c r="J27" s="153"/>
      <c r="K27" s="43"/>
    </row>
    <row r="28" spans="1:11" ht="22.5" customHeight="1">
      <c r="A28" s="61">
        <v>21</v>
      </c>
      <c r="B28" s="61" t="s">
        <v>877</v>
      </c>
      <c r="C28" s="151" t="s">
        <v>879</v>
      </c>
      <c r="D28" s="151" t="s">
        <v>880</v>
      </c>
      <c r="E28" s="151" t="s">
        <v>78</v>
      </c>
      <c r="F28" s="152" t="s">
        <v>881</v>
      </c>
      <c r="G28" s="153"/>
      <c r="H28" s="153"/>
      <c r="I28" s="155"/>
      <c r="J28" s="153"/>
      <c r="K28" s="43"/>
    </row>
    <row r="29" spans="1:11" ht="22.5" customHeight="1">
      <c r="A29" s="61">
        <v>22</v>
      </c>
      <c r="B29" s="61" t="s">
        <v>942</v>
      </c>
      <c r="C29" s="151" t="s">
        <v>889</v>
      </c>
      <c r="D29" s="151" t="s">
        <v>890</v>
      </c>
      <c r="E29" s="151" t="s">
        <v>78</v>
      </c>
      <c r="F29" s="152" t="s">
        <v>891</v>
      </c>
      <c r="G29" s="153"/>
      <c r="H29" s="153"/>
      <c r="I29" s="155"/>
      <c r="J29" s="153"/>
      <c r="K29" s="43"/>
    </row>
    <row r="30" spans="1:11" ht="22.5" customHeight="1">
      <c r="A30" s="61">
        <v>23</v>
      </c>
      <c r="B30" s="61" t="s">
        <v>943</v>
      </c>
      <c r="C30" s="151" t="s">
        <v>887</v>
      </c>
      <c r="D30" s="151" t="s">
        <v>26</v>
      </c>
      <c r="E30" s="151" t="s">
        <v>78</v>
      </c>
      <c r="F30" s="152" t="s">
        <v>888</v>
      </c>
      <c r="G30" s="153"/>
      <c r="H30" s="153"/>
      <c r="I30" s="155"/>
      <c r="J30" s="153"/>
      <c r="K30" s="43"/>
    </row>
    <row r="31" spans="1:11" ht="22.5" customHeight="1">
      <c r="A31" s="61">
        <v>24</v>
      </c>
      <c r="B31" s="61" t="s">
        <v>944</v>
      </c>
      <c r="C31" s="151" t="s">
        <v>892</v>
      </c>
      <c r="D31" s="151" t="s">
        <v>893</v>
      </c>
      <c r="E31" s="151" t="s">
        <v>24</v>
      </c>
      <c r="F31" s="152" t="s">
        <v>894</v>
      </c>
      <c r="G31" s="153"/>
      <c r="H31" s="153"/>
      <c r="I31" s="155"/>
      <c r="J31" s="153"/>
      <c r="K31" s="43"/>
    </row>
    <row r="32" spans="1:11" ht="22.5" customHeight="1">
      <c r="A32" s="156">
        <v>25</v>
      </c>
      <c r="B32" s="156" t="s">
        <v>945</v>
      </c>
      <c r="C32" s="157" t="s">
        <v>898</v>
      </c>
      <c r="D32" s="157" t="s">
        <v>899</v>
      </c>
      <c r="E32" s="157" t="s">
        <v>307</v>
      </c>
      <c r="F32" s="158" t="s">
        <v>1986</v>
      </c>
      <c r="G32" s="159"/>
      <c r="H32" s="159"/>
      <c r="I32" s="168"/>
      <c r="J32" s="159"/>
      <c r="K32" s="160"/>
    </row>
    <row r="34" ht="17.25" customHeight="1">
      <c r="A34" s="38" t="s">
        <v>495</v>
      </c>
    </row>
    <row r="35" ht="30.75" customHeight="1">
      <c r="A35" s="38" t="s">
        <v>496</v>
      </c>
    </row>
    <row r="36" ht="28.5" customHeight="1">
      <c r="A36" s="38" t="s">
        <v>497</v>
      </c>
    </row>
  </sheetData>
  <sheetProtection/>
  <mergeCells count="3">
    <mergeCell ref="A3:K3"/>
    <mergeCell ref="A4:K4"/>
    <mergeCell ref="A5:K5"/>
  </mergeCells>
  <printOptions/>
  <pageMargins left="0.39" right="0.2" top="0.4" bottom="0.38" header="0.3" footer="0.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8" sqref="A8:IV44"/>
    </sheetView>
  </sheetViews>
  <sheetFormatPr defaultColWidth="9.140625" defaultRowHeight="15"/>
  <cols>
    <col min="1" max="1" width="6.00390625" style="38" customWidth="1"/>
    <col min="2" max="2" width="9.8515625" style="38" customWidth="1"/>
    <col min="3" max="3" width="12.7109375" style="38" customWidth="1"/>
    <col min="4" max="4" width="19.140625" style="38" customWidth="1"/>
    <col min="5" max="5" width="8.421875" style="38" customWidth="1"/>
    <col min="6" max="6" width="13.8515625" style="136" customWidth="1"/>
    <col min="7" max="7" width="7.7109375" style="38" customWidth="1"/>
    <col min="8" max="8" width="7.421875" style="38" customWidth="1"/>
    <col min="9" max="9" width="8.140625" style="38" customWidth="1"/>
    <col min="10" max="10" width="10.00390625" style="38" customWidth="1"/>
    <col min="11" max="11" width="9.5742187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5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967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43" t="s">
        <v>500</v>
      </c>
      <c r="E7" s="144" t="s">
        <v>4</v>
      </c>
      <c r="F7" s="129" t="s">
        <v>5</v>
      </c>
      <c r="G7" s="138" t="s">
        <v>1977</v>
      </c>
      <c r="H7" s="138" t="s">
        <v>1978</v>
      </c>
      <c r="I7" s="139" t="s">
        <v>1981</v>
      </c>
      <c r="J7" s="138" t="s">
        <v>494</v>
      </c>
      <c r="K7" s="130" t="s">
        <v>58</v>
      </c>
    </row>
    <row r="8" spans="1:11" ht="30.75" customHeight="1">
      <c r="A8" s="146">
        <v>1</v>
      </c>
      <c r="B8" s="146" t="s">
        <v>946</v>
      </c>
      <c r="C8" s="147" t="s">
        <v>900</v>
      </c>
      <c r="D8" s="161" t="s">
        <v>901</v>
      </c>
      <c r="E8" s="165" t="s">
        <v>307</v>
      </c>
      <c r="F8" s="148" t="s">
        <v>794</v>
      </c>
      <c r="G8" s="149"/>
      <c r="H8" s="149"/>
      <c r="I8" s="169"/>
      <c r="J8" s="149"/>
      <c r="K8" s="150"/>
    </row>
    <row r="9" spans="1:11" ht="30.75" customHeight="1">
      <c r="A9" s="61">
        <v>2</v>
      </c>
      <c r="B9" s="61" t="s">
        <v>947</v>
      </c>
      <c r="C9" s="151" t="s">
        <v>902</v>
      </c>
      <c r="D9" s="162" t="s">
        <v>890</v>
      </c>
      <c r="E9" s="166" t="s">
        <v>307</v>
      </c>
      <c r="F9" s="152" t="s">
        <v>903</v>
      </c>
      <c r="G9" s="153"/>
      <c r="H9" s="153"/>
      <c r="I9" s="155"/>
      <c r="J9" s="153"/>
      <c r="K9" s="43"/>
    </row>
    <row r="10" spans="1:11" ht="30.75" customHeight="1">
      <c r="A10" s="61">
        <v>3</v>
      </c>
      <c r="B10" s="61" t="s">
        <v>948</v>
      </c>
      <c r="C10" s="151" t="s">
        <v>895</v>
      </c>
      <c r="D10" s="162" t="s">
        <v>896</v>
      </c>
      <c r="E10" s="166" t="s">
        <v>307</v>
      </c>
      <c r="F10" s="152" t="s">
        <v>897</v>
      </c>
      <c r="G10" s="153"/>
      <c r="H10" s="153"/>
      <c r="I10" s="155"/>
      <c r="J10" s="153"/>
      <c r="K10" s="43"/>
    </row>
    <row r="11" spans="1:11" ht="30.75" customHeight="1">
      <c r="A11" s="61">
        <v>4</v>
      </c>
      <c r="B11" s="61" t="s">
        <v>949</v>
      </c>
      <c r="C11" s="151" t="s">
        <v>904</v>
      </c>
      <c r="D11" s="162" t="s">
        <v>905</v>
      </c>
      <c r="E11" s="166" t="s">
        <v>307</v>
      </c>
      <c r="F11" s="152" t="s">
        <v>1986</v>
      </c>
      <c r="G11" s="153"/>
      <c r="H11" s="153"/>
      <c r="I11" s="155"/>
      <c r="J11" s="153"/>
      <c r="K11" s="43"/>
    </row>
    <row r="12" spans="1:11" ht="30.75" customHeight="1">
      <c r="A12" s="61">
        <v>5</v>
      </c>
      <c r="B12" s="61" t="s">
        <v>950</v>
      </c>
      <c r="C12" s="151" t="s">
        <v>913</v>
      </c>
      <c r="D12" s="162" t="s">
        <v>914</v>
      </c>
      <c r="E12" s="166" t="s">
        <v>908</v>
      </c>
      <c r="F12" s="152" t="s">
        <v>915</v>
      </c>
      <c r="G12" s="153"/>
      <c r="H12" s="153"/>
      <c r="I12" s="155"/>
      <c r="J12" s="153"/>
      <c r="K12" s="43"/>
    </row>
    <row r="13" spans="1:11" ht="30.75" customHeight="1">
      <c r="A13" s="61">
        <v>6</v>
      </c>
      <c r="B13" s="61" t="s">
        <v>951</v>
      </c>
      <c r="C13" s="151" t="s">
        <v>906</v>
      </c>
      <c r="D13" s="162" t="s">
        <v>907</v>
      </c>
      <c r="E13" s="166" t="s">
        <v>908</v>
      </c>
      <c r="F13" s="152" t="s">
        <v>909</v>
      </c>
      <c r="G13" s="153"/>
      <c r="H13" s="153"/>
      <c r="I13" s="155"/>
      <c r="J13" s="153"/>
      <c r="K13" s="43"/>
    </row>
    <row r="14" spans="1:11" ht="30.75" customHeight="1">
      <c r="A14" s="61">
        <v>7</v>
      </c>
      <c r="B14" s="61" t="s">
        <v>952</v>
      </c>
      <c r="C14" s="151" t="s">
        <v>910</v>
      </c>
      <c r="D14" s="162" t="s">
        <v>911</v>
      </c>
      <c r="E14" s="166" t="s">
        <v>908</v>
      </c>
      <c r="F14" s="152" t="s">
        <v>912</v>
      </c>
      <c r="G14" s="153"/>
      <c r="H14" s="153"/>
      <c r="I14" s="155"/>
      <c r="J14" s="153"/>
      <c r="K14" s="43"/>
    </row>
    <row r="15" spans="1:11" s="51" customFormat="1" ht="30.75" customHeight="1">
      <c r="A15" s="61">
        <v>8</v>
      </c>
      <c r="B15" s="61" t="s">
        <v>953</v>
      </c>
      <c r="C15" s="151" t="s">
        <v>916</v>
      </c>
      <c r="D15" s="162" t="s">
        <v>782</v>
      </c>
      <c r="E15" s="166" t="s">
        <v>917</v>
      </c>
      <c r="F15" s="152" t="s">
        <v>449</v>
      </c>
      <c r="G15" s="153"/>
      <c r="H15" s="153"/>
      <c r="I15" s="155"/>
      <c r="J15" s="153"/>
      <c r="K15" s="43"/>
    </row>
    <row r="16" spans="1:11" ht="30.75" customHeight="1">
      <c r="A16" s="61">
        <v>9</v>
      </c>
      <c r="B16" s="61" t="s">
        <v>954</v>
      </c>
      <c r="C16" s="151" t="s">
        <v>918</v>
      </c>
      <c r="D16" s="162" t="s">
        <v>26</v>
      </c>
      <c r="E16" s="166" t="s">
        <v>917</v>
      </c>
      <c r="F16" s="152" t="s">
        <v>919</v>
      </c>
      <c r="G16" s="153"/>
      <c r="H16" s="153"/>
      <c r="I16" s="155"/>
      <c r="J16" s="153"/>
      <c r="K16" s="43"/>
    </row>
    <row r="17" spans="1:11" ht="30.75" customHeight="1">
      <c r="A17" s="61">
        <v>10</v>
      </c>
      <c r="B17" s="61" t="s">
        <v>955</v>
      </c>
      <c r="C17" s="151" t="s">
        <v>920</v>
      </c>
      <c r="D17" s="162" t="s">
        <v>921</v>
      </c>
      <c r="E17" s="166" t="s">
        <v>236</v>
      </c>
      <c r="F17" s="152" t="s">
        <v>1473</v>
      </c>
      <c r="G17" s="153"/>
      <c r="H17" s="153"/>
      <c r="I17" s="155"/>
      <c r="J17" s="153"/>
      <c r="K17" s="43"/>
    </row>
    <row r="18" spans="1:11" ht="30.75" customHeight="1">
      <c r="A18" s="61">
        <v>11</v>
      </c>
      <c r="B18" s="61" t="s">
        <v>956</v>
      </c>
      <c r="C18" s="151" t="s">
        <v>922</v>
      </c>
      <c r="D18" s="162" t="s">
        <v>923</v>
      </c>
      <c r="E18" s="166" t="s">
        <v>236</v>
      </c>
      <c r="F18" s="152" t="s">
        <v>924</v>
      </c>
      <c r="G18" s="153"/>
      <c r="H18" s="153"/>
      <c r="I18" s="155"/>
      <c r="J18" s="153"/>
      <c r="K18" s="43"/>
    </row>
    <row r="19" spans="1:11" s="37" customFormat="1" ht="30.75" customHeight="1">
      <c r="A19" s="61">
        <v>12</v>
      </c>
      <c r="B19" s="61" t="s">
        <v>957</v>
      </c>
      <c r="C19" s="151" t="s">
        <v>925</v>
      </c>
      <c r="D19" s="162" t="s">
        <v>926</v>
      </c>
      <c r="E19" s="166" t="s">
        <v>187</v>
      </c>
      <c r="F19" s="152" t="s">
        <v>927</v>
      </c>
      <c r="G19" s="153"/>
      <c r="H19" s="153"/>
      <c r="I19" s="155"/>
      <c r="J19" s="153"/>
      <c r="K19" s="154"/>
    </row>
    <row r="20" spans="1:11" ht="30.75" customHeight="1">
      <c r="A20" s="61">
        <v>13</v>
      </c>
      <c r="B20" s="61" t="s">
        <v>958</v>
      </c>
      <c r="C20" s="151" t="s">
        <v>928</v>
      </c>
      <c r="D20" s="162" t="s">
        <v>929</v>
      </c>
      <c r="E20" s="166" t="s">
        <v>187</v>
      </c>
      <c r="F20" s="152" t="s">
        <v>777</v>
      </c>
      <c r="G20" s="153"/>
      <c r="H20" s="153"/>
      <c r="I20" s="155"/>
      <c r="J20" s="153"/>
      <c r="K20" s="43"/>
    </row>
    <row r="21" spans="1:11" s="51" customFormat="1" ht="30.75" customHeight="1">
      <c r="A21" s="61">
        <v>14</v>
      </c>
      <c r="B21" s="61" t="s">
        <v>959</v>
      </c>
      <c r="C21" s="151" t="s">
        <v>930</v>
      </c>
      <c r="D21" s="162" t="s">
        <v>1982</v>
      </c>
      <c r="E21" s="166" t="s">
        <v>931</v>
      </c>
      <c r="F21" s="152" t="s">
        <v>932</v>
      </c>
      <c r="G21" s="153"/>
      <c r="H21" s="153"/>
      <c r="I21" s="155"/>
      <c r="J21" s="153"/>
      <c r="K21" s="49"/>
    </row>
    <row r="22" spans="1:11" ht="30.75" customHeight="1">
      <c r="A22" s="61">
        <v>15</v>
      </c>
      <c r="B22" s="61" t="s">
        <v>960</v>
      </c>
      <c r="C22" s="151" t="s">
        <v>933</v>
      </c>
      <c r="D22" s="162" t="s">
        <v>26</v>
      </c>
      <c r="E22" s="166" t="s">
        <v>266</v>
      </c>
      <c r="F22" s="152" t="s">
        <v>934</v>
      </c>
      <c r="G22" s="153"/>
      <c r="H22" s="153"/>
      <c r="I22" s="155"/>
      <c r="J22" s="153"/>
      <c r="K22" s="43"/>
    </row>
    <row r="23" spans="1:11" ht="30.75" customHeight="1">
      <c r="A23" s="61">
        <v>16</v>
      </c>
      <c r="B23" s="61" t="s">
        <v>961</v>
      </c>
      <c r="C23" s="151" t="s">
        <v>935</v>
      </c>
      <c r="D23" s="162" t="s">
        <v>890</v>
      </c>
      <c r="E23" s="166" t="s">
        <v>266</v>
      </c>
      <c r="F23" s="152" t="s">
        <v>461</v>
      </c>
      <c r="G23" s="153"/>
      <c r="H23" s="153"/>
      <c r="I23" s="155"/>
      <c r="J23" s="153"/>
      <c r="K23" s="43"/>
    </row>
    <row r="24" spans="1:11" ht="30.75" customHeight="1">
      <c r="A24" s="61">
        <v>17</v>
      </c>
      <c r="B24" s="61" t="s">
        <v>962</v>
      </c>
      <c r="C24" s="151" t="s">
        <v>939</v>
      </c>
      <c r="D24" s="162" t="s">
        <v>940</v>
      </c>
      <c r="E24" s="166" t="s">
        <v>85</v>
      </c>
      <c r="F24" s="152" t="s">
        <v>941</v>
      </c>
      <c r="G24" s="153"/>
      <c r="H24" s="153"/>
      <c r="I24" s="155"/>
      <c r="J24" s="153"/>
      <c r="K24" s="43"/>
    </row>
    <row r="25" spans="1:11" ht="30.75" customHeight="1">
      <c r="A25" s="61">
        <v>18</v>
      </c>
      <c r="B25" s="61" t="s">
        <v>963</v>
      </c>
      <c r="C25" s="151" t="s">
        <v>937</v>
      </c>
      <c r="D25" s="162" t="s">
        <v>938</v>
      </c>
      <c r="E25" s="166" t="s">
        <v>85</v>
      </c>
      <c r="F25" s="152" t="s">
        <v>529</v>
      </c>
      <c r="G25" s="153"/>
      <c r="H25" s="153"/>
      <c r="I25" s="155"/>
      <c r="J25" s="153"/>
      <c r="K25" s="43"/>
    </row>
    <row r="26" spans="1:11" ht="30.75" customHeight="1">
      <c r="A26" s="61">
        <v>19</v>
      </c>
      <c r="B26" s="61" t="s">
        <v>964</v>
      </c>
      <c r="C26" s="151" t="s">
        <v>974</v>
      </c>
      <c r="D26" s="162" t="s">
        <v>975</v>
      </c>
      <c r="E26" s="166" t="s">
        <v>293</v>
      </c>
      <c r="F26" s="152" t="s">
        <v>1987</v>
      </c>
      <c r="G26" s="153"/>
      <c r="H26" s="153"/>
      <c r="I26" s="155"/>
      <c r="J26" s="153"/>
      <c r="K26" s="43"/>
    </row>
    <row r="27" spans="1:11" ht="30.75" customHeight="1">
      <c r="A27" s="61">
        <v>20</v>
      </c>
      <c r="B27" s="61" t="s">
        <v>965</v>
      </c>
      <c r="C27" s="151" t="s">
        <v>968</v>
      </c>
      <c r="D27" s="162" t="s">
        <v>969</v>
      </c>
      <c r="E27" s="166" t="s">
        <v>293</v>
      </c>
      <c r="F27" s="152" t="s">
        <v>970</v>
      </c>
      <c r="G27" s="153"/>
      <c r="H27" s="153"/>
      <c r="I27" s="155"/>
      <c r="J27" s="153"/>
      <c r="K27" s="43"/>
    </row>
    <row r="28" spans="1:11" ht="30.75" customHeight="1">
      <c r="A28" s="61">
        <v>21</v>
      </c>
      <c r="B28" s="61" t="s">
        <v>966</v>
      </c>
      <c r="C28" s="151" t="s">
        <v>971</v>
      </c>
      <c r="D28" s="162" t="s">
        <v>972</v>
      </c>
      <c r="E28" s="166" t="s">
        <v>293</v>
      </c>
      <c r="F28" s="152" t="s">
        <v>973</v>
      </c>
      <c r="G28" s="153"/>
      <c r="H28" s="153"/>
      <c r="I28" s="155"/>
      <c r="J28" s="153"/>
      <c r="K28" s="43"/>
    </row>
    <row r="29" spans="1:11" ht="30.75" customHeight="1">
      <c r="A29" s="61">
        <v>22</v>
      </c>
      <c r="B29" s="61" t="s">
        <v>1062</v>
      </c>
      <c r="C29" s="151" t="s">
        <v>979</v>
      </c>
      <c r="D29" s="162" t="s">
        <v>26</v>
      </c>
      <c r="E29" s="166" t="s">
        <v>81</v>
      </c>
      <c r="F29" s="152" t="s">
        <v>1712</v>
      </c>
      <c r="G29" s="153"/>
      <c r="H29" s="153"/>
      <c r="I29" s="155"/>
      <c r="J29" s="153"/>
      <c r="K29" s="43"/>
    </row>
    <row r="30" spans="1:11" ht="30.75" customHeight="1">
      <c r="A30" s="61">
        <v>23</v>
      </c>
      <c r="B30" s="61" t="s">
        <v>1063</v>
      </c>
      <c r="C30" s="151" t="s">
        <v>994</v>
      </c>
      <c r="D30" s="162" t="s">
        <v>995</v>
      </c>
      <c r="E30" s="166" t="s">
        <v>81</v>
      </c>
      <c r="F30" s="152" t="s">
        <v>1712</v>
      </c>
      <c r="G30" s="153"/>
      <c r="H30" s="153"/>
      <c r="I30" s="155"/>
      <c r="J30" s="153"/>
      <c r="K30" s="43"/>
    </row>
    <row r="31" spans="1:11" ht="30.75" customHeight="1">
      <c r="A31" s="61">
        <v>24</v>
      </c>
      <c r="B31" s="61" t="s">
        <v>1064</v>
      </c>
      <c r="C31" s="151" t="s">
        <v>986</v>
      </c>
      <c r="D31" s="162" t="s">
        <v>987</v>
      </c>
      <c r="E31" s="166" t="s">
        <v>81</v>
      </c>
      <c r="F31" s="152" t="s">
        <v>988</v>
      </c>
      <c r="G31" s="153"/>
      <c r="H31" s="153"/>
      <c r="I31" s="155"/>
      <c r="J31" s="153"/>
      <c r="K31" s="43"/>
    </row>
    <row r="32" spans="1:11" ht="30.75" customHeight="1">
      <c r="A32" s="61">
        <v>25</v>
      </c>
      <c r="B32" s="61" t="s">
        <v>1065</v>
      </c>
      <c r="C32" s="151" t="s">
        <v>992</v>
      </c>
      <c r="D32" s="162" t="s">
        <v>94</v>
      </c>
      <c r="E32" s="166" t="s">
        <v>81</v>
      </c>
      <c r="F32" s="152" t="s">
        <v>993</v>
      </c>
      <c r="G32" s="153"/>
      <c r="H32" s="153"/>
      <c r="I32" s="155"/>
      <c r="J32" s="153"/>
      <c r="K32" s="43"/>
    </row>
    <row r="33" spans="1:11" ht="30.75" customHeight="1">
      <c r="A33" s="61">
        <v>26</v>
      </c>
      <c r="B33" s="61" t="s">
        <v>1066</v>
      </c>
      <c r="C33" s="151" t="s">
        <v>996</v>
      </c>
      <c r="D33" s="162" t="s">
        <v>832</v>
      </c>
      <c r="E33" s="166" t="s">
        <v>81</v>
      </c>
      <c r="F33" s="152" t="s">
        <v>997</v>
      </c>
      <c r="G33" s="153"/>
      <c r="H33" s="153"/>
      <c r="I33" s="155"/>
      <c r="J33" s="153"/>
      <c r="K33" s="43"/>
    </row>
    <row r="34" spans="1:11" ht="30.75" customHeight="1">
      <c r="A34" s="61">
        <v>27</v>
      </c>
      <c r="B34" s="61" t="s">
        <v>1067</v>
      </c>
      <c r="C34" s="151" t="s">
        <v>977</v>
      </c>
      <c r="D34" s="162" t="s">
        <v>978</v>
      </c>
      <c r="E34" s="166" t="s">
        <v>81</v>
      </c>
      <c r="F34" s="152" t="s">
        <v>755</v>
      </c>
      <c r="G34" s="153"/>
      <c r="H34" s="153"/>
      <c r="I34" s="155"/>
      <c r="J34" s="153"/>
      <c r="K34" s="43"/>
    </row>
    <row r="35" spans="1:11" ht="30.75" customHeight="1">
      <c r="A35" s="61">
        <v>28</v>
      </c>
      <c r="B35" s="61" t="s">
        <v>1068</v>
      </c>
      <c r="C35" s="151" t="s">
        <v>980</v>
      </c>
      <c r="D35" s="162" t="s">
        <v>26</v>
      </c>
      <c r="E35" s="166" t="s">
        <v>81</v>
      </c>
      <c r="F35" s="152" t="s">
        <v>981</v>
      </c>
      <c r="G35" s="153"/>
      <c r="H35" s="153"/>
      <c r="I35" s="155"/>
      <c r="J35" s="153"/>
      <c r="K35" s="43"/>
    </row>
    <row r="36" spans="1:11" ht="30.75" customHeight="1">
      <c r="A36" s="61">
        <v>29</v>
      </c>
      <c r="B36" s="61" t="s">
        <v>1069</v>
      </c>
      <c r="C36" s="151" t="s">
        <v>982</v>
      </c>
      <c r="D36" s="162" t="s">
        <v>26</v>
      </c>
      <c r="E36" s="166" t="s">
        <v>81</v>
      </c>
      <c r="F36" s="152" t="s">
        <v>983</v>
      </c>
      <c r="G36" s="153"/>
      <c r="H36" s="153"/>
      <c r="I36" s="155"/>
      <c r="J36" s="153"/>
      <c r="K36" s="43"/>
    </row>
    <row r="37" spans="1:11" ht="30.75" customHeight="1">
      <c r="A37" s="61">
        <v>30</v>
      </c>
      <c r="B37" s="61" t="s">
        <v>1070</v>
      </c>
      <c r="C37" s="151" t="s">
        <v>984</v>
      </c>
      <c r="D37" s="162" t="s">
        <v>472</v>
      </c>
      <c r="E37" s="166" t="s">
        <v>81</v>
      </c>
      <c r="F37" s="152" t="s">
        <v>985</v>
      </c>
      <c r="G37" s="153"/>
      <c r="H37" s="153"/>
      <c r="I37" s="155"/>
      <c r="J37" s="153"/>
      <c r="K37" s="43"/>
    </row>
    <row r="38" spans="1:11" ht="30.75" customHeight="1">
      <c r="A38" s="61">
        <v>31</v>
      </c>
      <c r="B38" s="61" t="s">
        <v>1071</v>
      </c>
      <c r="C38" s="151" t="s">
        <v>989</v>
      </c>
      <c r="D38" s="162" t="s">
        <v>990</v>
      </c>
      <c r="E38" s="166" t="s">
        <v>81</v>
      </c>
      <c r="F38" s="152" t="s">
        <v>991</v>
      </c>
      <c r="G38" s="153"/>
      <c r="H38" s="153"/>
      <c r="I38" s="155"/>
      <c r="J38" s="153"/>
      <c r="K38" s="43"/>
    </row>
    <row r="39" spans="1:11" ht="30.75" customHeight="1">
      <c r="A39" s="61">
        <v>32</v>
      </c>
      <c r="B39" s="61" t="s">
        <v>1072</v>
      </c>
      <c r="C39" s="151" t="s">
        <v>998</v>
      </c>
      <c r="D39" s="162" t="s">
        <v>197</v>
      </c>
      <c r="E39" s="166" t="s">
        <v>999</v>
      </c>
      <c r="F39" s="152" t="s">
        <v>1000</v>
      </c>
      <c r="G39" s="153"/>
      <c r="H39" s="153"/>
      <c r="I39" s="155"/>
      <c r="J39" s="153"/>
      <c r="K39" s="43"/>
    </row>
    <row r="40" spans="1:11" ht="30.75" customHeight="1">
      <c r="A40" s="61">
        <v>33</v>
      </c>
      <c r="B40" s="61" t="s">
        <v>1073</v>
      </c>
      <c r="C40" s="151" t="s">
        <v>1001</v>
      </c>
      <c r="D40" s="162" t="s">
        <v>1002</v>
      </c>
      <c r="E40" s="166" t="s">
        <v>999</v>
      </c>
      <c r="F40" s="152" t="s">
        <v>746</v>
      </c>
      <c r="G40" s="153"/>
      <c r="H40" s="153"/>
      <c r="I40" s="155"/>
      <c r="J40" s="153"/>
      <c r="K40" s="43"/>
    </row>
    <row r="41" spans="1:11" ht="30.75" customHeight="1">
      <c r="A41" s="61">
        <v>34</v>
      </c>
      <c r="B41" s="61" t="s">
        <v>1074</v>
      </c>
      <c r="C41" s="151" t="s">
        <v>1005</v>
      </c>
      <c r="D41" s="162" t="s">
        <v>59</v>
      </c>
      <c r="E41" s="166" t="s">
        <v>211</v>
      </c>
      <c r="F41" s="152" t="s">
        <v>1006</v>
      </c>
      <c r="G41" s="153"/>
      <c r="H41" s="153"/>
      <c r="I41" s="155"/>
      <c r="J41" s="153"/>
      <c r="K41" s="43"/>
    </row>
    <row r="42" spans="1:11" ht="30.75" customHeight="1">
      <c r="A42" s="61">
        <v>35</v>
      </c>
      <c r="B42" s="61" t="s">
        <v>1075</v>
      </c>
      <c r="C42" s="151" t="s">
        <v>1003</v>
      </c>
      <c r="D42" s="162" t="s">
        <v>1004</v>
      </c>
      <c r="E42" s="166" t="s">
        <v>211</v>
      </c>
      <c r="F42" s="152" t="s">
        <v>1482</v>
      </c>
      <c r="G42" s="153"/>
      <c r="H42" s="153"/>
      <c r="I42" s="155"/>
      <c r="J42" s="153"/>
      <c r="K42" s="43"/>
    </row>
    <row r="43" spans="1:11" ht="30.75" customHeight="1">
      <c r="A43" s="61">
        <v>36</v>
      </c>
      <c r="B43" s="61" t="s">
        <v>1076</v>
      </c>
      <c r="C43" s="151" t="s">
        <v>1007</v>
      </c>
      <c r="D43" s="162" t="s">
        <v>1008</v>
      </c>
      <c r="E43" s="166" t="s">
        <v>260</v>
      </c>
      <c r="F43" s="152" t="s">
        <v>1009</v>
      </c>
      <c r="G43" s="153"/>
      <c r="H43" s="153"/>
      <c r="I43" s="155"/>
      <c r="J43" s="153"/>
      <c r="K43" s="43"/>
    </row>
    <row r="44" spans="1:11" ht="30.75" customHeight="1">
      <c r="A44" s="156">
        <v>37</v>
      </c>
      <c r="B44" s="156" t="s">
        <v>1077</v>
      </c>
      <c r="C44" s="157" t="s">
        <v>1026</v>
      </c>
      <c r="D44" s="163" t="s">
        <v>26</v>
      </c>
      <c r="E44" s="167" t="s">
        <v>260</v>
      </c>
      <c r="F44" s="158" t="s">
        <v>1027</v>
      </c>
      <c r="G44" s="159"/>
      <c r="H44" s="159"/>
      <c r="I44" s="168"/>
      <c r="J44" s="159"/>
      <c r="K44" s="160"/>
    </row>
    <row r="46" ht="19.5" customHeight="1">
      <c r="A46" s="38" t="s">
        <v>495</v>
      </c>
    </row>
    <row r="47" ht="34.5" customHeight="1">
      <c r="A47" s="38" t="s">
        <v>496</v>
      </c>
    </row>
    <row r="48" ht="33.75" customHeight="1">
      <c r="A48" s="38" t="s">
        <v>497</v>
      </c>
    </row>
  </sheetData>
  <sheetProtection/>
  <mergeCells count="3">
    <mergeCell ref="A3:K3"/>
    <mergeCell ref="A4:K4"/>
    <mergeCell ref="A5:K5"/>
  </mergeCells>
  <printOptions/>
  <pageMargins left="0.48" right="0.2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8" sqref="A8:IV32"/>
    </sheetView>
  </sheetViews>
  <sheetFormatPr defaultColWidth="9.140625" defaultRowHeight="15"/>
  <cols>
    <col min="1" max="1" width="5.421875" style="38" customWidth="1"/>
    <col min="2" max="2" width="9.7109375" style="38" customWidth="1"/>
    <col min="3" max="3" width="14.00390625" style="38" customWidth="1"/>
    <col min="4" max="4" width="19.8515625" style="38" customWidth="1"/>
    <col min="5" max="5" width="7.57421875" style="38" customWidth="1"/>
    <col min="6" max="6" width="14.00390625" style="38" customWidth="1"/>
    <col min="7" max="9" width="8.140625" style="38" customWidth="1"/>
    <col min="10" max="10" width="10.00390625" style="38" customWidth="1"/>
    <col min="11" max="11" width="7.710937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1104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29" t="s">
        <v>500</v>
      </c>
      <c r="E7" s="129" t="s">
        <v>4</v>
      </c>
      <c r="F7" s="129" t="s">
        <v>5</v>
      </c>
      <c r="G7" s="140" t="s">
        <v>1977</v>
      </c>
      <c r="H7" s="140" t="s">
        <v>1978</v>
      </c>
      <c r="I7" s="139" t="s">
        <v>1981</v>
      </c>
      <c r="J7" s="140" t="s">
        <v>494</v>
      </c>
      <c r="K7" s="130" t="s">
        <v>58</v>
      </c>
    </row>
    <row r="8" spans="1:11" ht="23.25" customHeight="1">
      <c r="A8" s="146">
        <v>1</v>
      </c>
      <c r="B8" s="146" t="s">
        <v>1078</v>
      </c>
      <c r="C8" s="147" t="s">
        <v>1036</v>
      </c>
      <c r="D8" s="147" t="s">
        <v>893</v>
      </c>
      <c r="E8" s="147" t="s">
        <v>260</v>
      </c>
      <c r="F8" s="148" t="s">
        <v>985</v>
      </c>
      <c r="G8" s="149"/>
      <c r="H8" s="149"/>
      <c r="I8" s="169"/>
      <c r="J8" s="149"/>
      <c r="K8" s="150"/>
    </row>
    <row r="9" spans="1:11" ht="23.25" customHeight="1">
      <c r="A9" s="61">
        <v>2</v>
      </c>
      <c r="B9" s="61" t="s">
        <v>1079</v>
      </c>
      <c r="C9" s="151" t="s">
        <v>1040</v>
      </c>
      <c r="D9" s="151" t="s">
        <v>832</v>
      </c>
      <c r="E9" s="151" t="s">
        <v>260</v>
      </c>
      <c r="F9" s="152" t="s">
        <v>1041</v>
      </c>
      <c r="G9" s="153"/>
      <c r="H9" s="153"/>
      <c r="I9" s="155"/>
      <c r="J9" s="153"/>
      <c r="K9" s="43"/>
    </row>
    <row r="10" spans="1:11" ht="23.25" customHeight="1">
      <c r="A10" s="61">
        <v>3</v>
      </c>
      <c r="B10" s="61" t="s">
        <v>1080</v>
      </c>
      <c r="C10" s="151" t="s">
        <v>1013</v>
      </c>
      <c r="D10" s="151" t="s">
        <v>1014</v>
      </c>
      <c r="E10" s="151" t="s">
        <v>260</v>
      </c>
      <c r="F10" s="152" t="s">
        <v>1015</v>
      </c>
      <c r="G10" s="153"/>
      <c r="H10" s="153"/>
      <c r="I10" s="155"/>
      <c r="J10" s="153"/>
      <c r="K10" s="43"/>
    </row>
    <row r="11" spans="1:11" ht="23.25" customHeight="1">
      <c r="A11" s="61">
        <v>4</v>
      </c>
      <c r="B11" s="61" t="s">
        <v>1081</v>
      </c>
      <c r="C11" s="151" t="s">
        <v>1028</v>
      </c>
      <c r="D11" s="151" t="s">
        <v>1029</v>
      </c>
      <c r="E11" s="151" t="s">
        <v>260</v>
      </c>
      <c r="F11" s="152" t="s">
        <v>547</v>
      </c>
      <c r="G11" s="153"/>
      <c r="H11" s="153"/>
      <c r="I11" s="155"/>
      <c r="J11" s="153"/>
      <c r="K11" s="43"/>
    </row>
    <row r="12" spans="1:11" ht="23.25" customHeight="1">
      <c r="A12" s="61">
        <v>5</v>
      </c>
      <c r="B12" s="61" t="s">
        <v>1082</v>
      </c>
      <c r="C12" s="151" t="s">
        <v>1034</v>
      </c>
      <c r="D12" s="151" t="s">
        <v>1035</v>
      </c>
      <c r="E12" s="151" t="s">
        <v>260</v>
      </c>
      <c r="F12" s="152" t="s">
        <v>588</v>
      </c>
      <c r="G12" s="153"/>
      <c r="H12" s="153"/>
      <c r="I12" s="155"/>
      <c r="J12" s="153"/>
      <c r="K12" s="43"/>
    </row>
    <row r="13" spans="1:11" ht="23.25" customHeight="1">
      <c r="A13" s="61">
        <v>6</v>
      </c>
      <c r="B13" s="61" t="s">
        <v>1083</v>
      </c>
      <c r="C13" s="151" t="s">
        <v>1037</v>
      </c>
      <c r="D13" s="151" t="s">
        <v>1038</v>
      </c>
      <c r="E13" s="151" t="s">
        <v>260</v>
      </c>
      <c r="F13" s="152" t="s">
        <v>1039</v>
      </c>
      <c r="G13" s="153"/>
      <c r="H13" s="153"/>
      <c r="I13" s="155"/>
      <c r="J13" s="153"/>
      <c r="K13" s="43"/>
    </row>
    <row r="14" spans="1:11" ht="23.25" customHeight="1">
      <c r="A14" s="61">
        <v>7</v>
      </c>
      <c r="B14" s="61" t="s">
        <v>1084</v>
      </c>
      <c r="C14" s="151" t="s">
        <v>1016</v>
      </c>
      <c r="D14" s="151" t="s">
        <v>1017</v>
      </c>
      <c r="E14" s="151" t="s">
        <v>260</v>
      </c>
      <c r="F14" s="152" t="s">
        <v>1018</v>
      </c>
      <c r="G14" s="153"/>
      <c r="H14" s="153"/>
      <c r="I14" s="155"/>
      <c r="J14" s="153"/>
      <c r="K14" s="43"/>
    </row>
    <row r="15" spans="1:11" s="51" customFormat="1" ht="23.25" customHeight="1">
      <c r="A15" s="61">
        <v>8</v>
      </c>
      <c r="B15" s="61" t="s">
        <v>1085</v>
      </c>
      <c r="C15" s="151" t="s">
        <v>1019</v>
      </c>
      <c r="D15" s="151" t="s">
        <v>549</v>
      </c>
      <c r="E15" s="151" t="s">
        <v>260</v>
      </c>
      <c r="F15" s="152" t="s">
        <v>1020</v>
      </c>
      <c r="G15" s="153"/>
      <c r="H15" s="153"/>
      <c r="I15" s="155"/>
      <c r="J15" s="153"/>
      <c r="K15" s="43"/>
    </row>
    <row r="16" spans="1:11" ht="23.25" customHeight="1">
      <c r="A16" s="61">
        <v>9</v>
      </c>
      <c r="B16" s="61" t="s">
        <v>1086</v>
      </c>
      <c r="C16" s="151" t="s">
        <v>1030</v>
      </c>
      <c r="D16" s="151" t="s">
        <v>94</v>
      </c>
      <c r="E16" s="151" t="s">
        <v>260</v>
      </c>
      <c r="F16" s="152" t="s">
        <v>1031</v>
      </c>
      <c r="G16" s="153"/>
      <c r="H16" s="153"/>
      <c r="I16" s="155"/>
      <c r="J16" s="153"/>
      <c r="K16" s="43"/>
    </row>
    <row r="17" spans="1:11" ht="23.25" customHeight="1">
      <c r="A17" s="61">
        <v>10</v>
      </c>
      <c r="B17" s="61" t="s">
        <v>1087</v>
      </c>
      <c r="C17" s="151" t="s">
        <v>1010</v>
      </c>
      <c r="D17" s="151" t="s">
        <v>1011</v>
      </c>
      <c r="E17" s="151" t="s">
        <v>260</v>
      </c>
      <c r="F17" s="152" t="s">
        <v>1012</v>
      </c>
      <c r="G17" s="153"/>
      <c r="H17" s="153"/>
      <c r="I17" s="155"/>
      <c r="J17" s="153"/>
      <c r="K17" s="43"/>
    </row>
    <row r="18" spans="1:11" ht="23.25" customHeight="1">
      <c r="A18" s="61">
        <v>11</v>
      </c>
      <c r="B18" s="61" t="s">
        <v>1088</v>
      </c>
      <c r="C18" s="151" t="s">
        <v>1023</v>
      </c>
      <c r="D18" s="151" t="s">
        <v>1024</v>
      </c>
      <c r="E18" s="151" t="s">
        <v>260</v>
      </c>
      <c r="F18" s="152" t="s">
        <v>1025</v>
      </c>
      <c r="G18" s="153"/>
      <c r="H18" s="153"/>
      <c r="I18" s="155"/>
      <c r="J18" s="153"/>
      <c r="K18" s="43"/>
    </row>
    <row r="19" spans="1:11" s="37" customFormat="1" ht="23.25" customHeight="1">
      <c r="A19" s="61">
        <v>12</v>
      </c>
      <c r="B19" s="61" t="s">
        <v>1089</v>
      </c>
      <c r="C19" s="151" t="s">
        <v>1042</v>
      </c>
      <c r="D19" s="151" t="s">
        <v>1999</v>
      </c>
      <c r="E19" s="151" t="s">
        <v>260</v>
      </c>
      <c r="F19" s="152" t="s">
        <v>1487</v>
      </c>
      <c r="G19" s="153"/>
      <c r="H19" s="153"/>
      <c r="I19" s="155"/>
      <c r="J19" s="153"/>
      <c r="K19" s="154"/>
    </row>
    <row r="20" spans="1:11" ht="23.25" customHeight="1">
      <c r="A20" s="61">
        <v>13</v>
      </c>
      <c r="B20" s="61" t="s">
        <v>1090</v>
      </c>
      <c r="C20" s="151" t="s">
        <v>1021</v>
      </c>
      <c r="D20" s="151" t="s">
        <v>1022</v>
      </c>
      <c r="E20" s="151" t="s">
        <v>260</v>
      </c>
      <c r="F20" s="152" t="s">
        <v>529</v>
      </c>
      <c r="G20" s="153"/>
      <c r="H20" s="153"/>
      <c r="I20" s="155"/>
      <c r="J20" s="153"/>
      <c r="K20" s="43"/>
    </row>
    <row r="21" spans="1:11" s="51" customFormat="1" ht="23.25" customHeight="1">
      <c r="A21" s="61">
        <v>14</v>
      </c>
      <c r="B21" s="61" t="s">
        <v>1091</v>
      </c>
      <c r="C21" s="151" t="s">
        <v>1032</v>
      </c>
      <c r="D21" s="151" t="s">
        <v>1033</v>
      </c>
      <c r="E21" s="151" t="s">
        <v>260</v>
      </c>
      <c r="F21" s="152" t="s">
        <v>585</v>
      </c>
      <c r="G21" s="153"/>
      <c r="H21" s="153"/>
      <c r="I21" s="155"/>
      <c r="J21" s="153"/>
      <c r="K21" s="49"/>
    </row>
    <row r="22" spans="1:11" ht="23.25" customHeight="1">
      <c r="A22" s="61">
        <v>15</v>
      </c>
      <c r="B22" s="61" t="s">
        <v>1092</v>
      </c>
      <c r="C22" s="151" t="s">
        <v>1046</v>
      </c>
      <c r="D22" s="151" t="s">
        <v>1047</v>
      </c>
      <c r="E22" s="151" t="s">
        <v>1044</v>
      </c>
      <c r="F22" s="152" t="s">
        <v>573</v>
      </c>
      <c r="G22" s="153"/>
      <c r="H22" s="153"/>
      <c r="I22" s="155"/>
      <c r="J22" s="153"/>
      <c r="K22" s="43"/>
    </row>
    <row r="23" spans="1:11" ht="23.25" customHeight="1">
      <c r="A23" s="61">
        <v>16</v>
      </c>
      <c r="B23" s="61" t="s">
        <v>1093</v>
      </c>
      <c r="C23" s="151" t="s">
        <v>1043</v>
      </c>
      <c r="D23" s="151" t="s">
        <v>35</v>
      </c>
      <c r="E23" s="151" t="s">
        <v>1044</v>
      </c>
      <c r="F23" s="152" t="s">
        <v>1045</v>
      </c>
      <c r="G23" s="153"/>
      <c r="H23" s="153"/>
      <c r="I23" s="155"/>
      <c r="J23" s="153"/>
      <c r="K23" s="43"/>
    </row>
    <row r="24" spans="1:11" ht="23.25" customHeight="1">
      <c r="A24" s="61">
        <v>17</v>
      </c>
      <c r="B24" s="61" t="s">
        <v>1094</v>
      </c>
      <c r="C24" s="151" t="s">
        <v>1048</v>
      </c>
      <c r="D24" s="151" t="s">
        <v>1049</v>
      </c>
      <c r="E24" s="151" t="s">
        <v>1050</v>
      </c>
      <c r="F24" s="152" t="s">
        <v>1051</v>
      </c>
      <c r="G24" s="153"/>
      <c r="H24" s="153"/>
      <c r="I24" s="155"/>
      <c r="J24" s="153"/>
      <c r="K24" s="43"/>
    </row>
    <row r="25" spans="1:11" ht="23.25" customHeight="1">
      <c r="A25" s="61">
        <v>18</v>
      </c>
      <c r="B25" s="61" t="s">
        <v>1095</v>
      </c>
      <c r="C25" s="151" t="s">
        <v>1059</v>
      </c>
      <c r="D25" s="151" t="s">
        <v>1060</v>
      </c>
      <c r="E25" s="151" t="s">
        <v>1054</v>
      </c>
      <c r="F25" s="152" t="s">
        <v>2000</v>
      </c>
      <c r="G25" s="153"/>
      <c r="H25" s="153"/>
      <c r="I25" s="155"/>
      <c r="J25" s="153"/>
      <c r="K25" s="43"/>
    </row>
    <row r="26" spans="1:11" ht="23.25" customHeight="1">
      <c r="A26" s="61">
        <v>19</v>
      </c>
      <c r="B26" s="61" t="s">
        <v>1096</v>
      </c>
      <c r="C26" s="151" t="s">
        <v>1056</v>
      </c>
      <c r="D26" s="151" t="s">
        <v>1057</v>
      </c>
      <c r="E26" s="151" t="s">
        <v>1054</v>
      </c>
      <c r="F26" s="152" t="s">
        <v>1058</v>
      </c>
      <c r="G26" s="153"/>
      <c r="H26" s="153"/>
      <c r="I26" s="155"/>
      <c r="J26" s="153"/>
      <c r="K26" s="43"/>
    </row>
    <row r="27" spans="1:11" ht="23.25" customHeight="1">
      <c r="A27" s="61">
        <v>20</v>
      </c>
      <c r="B27" s="61" t="s">
        <v>1097</v>
      </c>
      <c r="C27" s="151" t="s">
        <v>1052</v>
      </c>
      <c r="D27" s="151" t="s">
        <v>1053</v>
      </c>
      <c r="E27" s="151" t="s">
        <v>1054</v>
      </c>
      <c r="F27" s="152" t="s">
        <v>1055</v>
      </c>
      <c r="G27" s="153"/>
      <c r="H27" s="153"/>
      <c r="I27" s="155"/>
      <c r="J27" s="153"/>
      <c r="K27" s="43"/>
    </row>
    <row r="28" spans="1:11" ht="23.25" customHeight="1">
      <c r="A28" s="61">
        <v>21</v>
      </c>
      <c r="B28" s="61" t="s">
        <v>1098</v>
      </c>
      <c r="C28" s="151" t="s">
        <v>1105</v>
      </c>
      <c r="D28" s="151" t="s">
        <v>1106</v>
      </c>
      <c r="E28" s="151" t="s">
        <v>102</v>
      </c>
      <c r="F28" s="152" t="s">
        <v>679</v>
      </c>
      <c r="G28" s="153"/>
      <c r="H28" s="153"/>
      <c r="I28" s="155"/>
      <c r="J28" s="153"/>
      <c r="K28" s="43"/>
    </row>
    <row r="29" spans="1:11" ht="23.25" customHeight="1">
      <c r="A29" s="61">
        <v>22</v>
      </c>
      <c r="B29" s="61" t="s">
        <v>1099</v>
      </c>
      <c r="C29" s="151" t="s">
        <v>1061</v>
      </c>
      <c r="D29" s="151" t="s">
        <v>896</v>
      </c>
      <c r="E29" s="151" t="s">
        <v>102</v>
      </c>
      <c r="F29" s="152" t="s">
        <v>517</v>
      </c>
      <c r="G29" s="153"/>
      <c r="H29" s="153"/>
      <c r="I29" s="155"/>
      <c r="J29" s="153"/>
      <c r="K29" s="43"/>
    </row>
    <row r="30" spans="1:11" ht="23.25" customHeight="1">
      <c r="A30" s="61">
        <v>23</v>
      </c>
      <c r="B30" s="61" t="s">
        <v>1100</v>
      </c>
      <c r="C30" s="151" t="s">
        <v>1107</v>
      </c>
      <c r="D30" s="151" t="s">
        <v>238</v>
      </c>
      <c r="E30" s="151" t="s">
        <v>1108</v>
      </c>
      <c r="F30" s="152" t="s">
        <v>1109</v>
      </c>
      <c r="G30" s="153"/>
      <c r="H30" s="153"/>
      <c r="I30" s="155"/>
      <c r="J30" s="153"/>
      <c r="K30" s="43"/>
    </row>
    <row r="31" spans="1:11" ht="23.25" customHeight="1">
      <c r="A31" s="61">
        <v>24</v>
      </c>
      <c r="B31" s="61" t="s">
        <v>1101</v>
      </c>
      <c r="C31" s="151" t="s">
        <v>1110</v>
      </c>
      <c r="D31" s="151" t="s">
        <v>329</v>
      </c>
      <c r="E31" s="151" t="s">
        <v>1111</v>
      </c>
      <c r="F31" s="152" t="s">
        <v>502</v>
      </c>
      <c r="G31" s="153"/>
      <c r="H31" s="153"/>
      <c r="I31" s="155"/>
      <c r="J31" s="153"/>
      <c r="K31" s="43"/>
    </row>
    <row r="32" spans="1:11" ht="23.25" customHeight="1">
      <c r="A32" s="156">
        <v>25</v>
      </c>
      <c r="B32" s="156" t="s">
        <v>1102</v>
      </c>
      <c r="C32" s="157" t="s">
        <v>1112</v>
      </c>
      <c r="D32" s="157" t="s">
        <v>1113</v>
      </c>
      <c r="E32" s="157" t="s">
        <v>1114</v>
      </c>
      <c r="F32" s="158" t="s">
        <v>822</v>
      </c>
      <c r="G32" s="159"/>
      <c r="H32" s="159"/>
      <c r="I32" s="168"/>
      <c r="J32" s="159"/>
      <c r="K32" s="160"/>
    </row>
    <row r="34" ht="17.25" customHeight="1">
      <c r="A34" s="38" t="s">
        <v>495</v>
      </c>
    </row>
    <row r="35" ht="30.75" customHeight="1">
      <c r="A35" s="38" t="s">
        <v>496</v>
      </c>
    </row>
    <row r="36" ht="28.5" customHeight="1">
      <c r="A36" s="38" t="s">
        <v>497</v>
      </c>
    </row>
  </sheetData>
  <sheetProtection/>
  <mergeCells count="3">
    <mergeCell ref="A3:K3"/>
    <mergeCell ref="A4:K4"/>
    <mergeCell ref="A5:K5"/>
  </mergeCells>
  <printOptions/>
  <pageMargins left="0.5" right="0.2" top="0.75" bottom="0.5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9">
      <selection activeCell="A8" sqref="A8:IV32"/>
    </sheetView>
  </sheetViews>
  <sheetFormatPr defaultColWidth="9.140625" defaultRowHeight="15"/>
  <cols>
    <col min="1" max="1" width="6.00390625" style="38" customWidth="1"/>
    <col min="2" max="2" width="9.421875" style="38" customWidth="1"/>
    <col min="3" max="3" width="12.7109375" style="38" customWidth="1"/>
    <col min="4" max="4" width="18.8515625" style="38" customWidth="1"/>
    <col min="5" max="5" width="7.8515625" style="38" customWidth="1"/>
    <col min="6" max="6" width="13.00390625" style="38" customWidth="1"/>
    <col min="7" max="9" width="8.140625" style="38" customWidth="1"/>
    <col min="10" max="10" width="10.57421875" style="38" customWidth="1"/>
    <col min="11" max="11" width="9.5742187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1190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43" t="s">
        <v>500</v>
      </c>
      <c r="E7" s="144" t="s">
        <v>4</v>
      </c>
      <c r="F7" s="129" t="s">
        <v>5</v>
      </c>
      <c r="G7" s="140" t="s">
        <v>1977</v>
      </c>
      <c r="H7" s="140" t="s">
        <v>1978</v>
      </c>
      <c r="I7" s="139" t="s">
        <v>1981</v>
      </c>
      <c r="J7" s="140" t="s">
        <v>494</v>
      </c>
      <c r="K7" s="130" t="s">
        <v>58</v>
      </c>
    </row>
    <row r="8" spans="1:11" ht="24" customHeight="1">
      <c r="A8" s="146">
        <v>1</v>
      </c>
      <c r="B8" s="146" t="s">
        <v>1103</v>
      </c>
      <c r="C8" s="147" t="s">
        <v>1117</v>
      </c>
      <c r="D8" s="161" t="s">
        <v>26</v>
      </c>
      <c r="E8" s="165" t="s">
        <v>95</v>
      </c>
      <c r="F8" s="148" t="s">
        <v>1118</v>
      </c>
      <c r="G8" s="149"/>
      <c r="H8" s="149"/>
      <c r="I8" s="149"/>
      <c r="J8" s="149"/>
      <c r="K8" s="150"/>
    </row>
    <row r="9" spans="1:11" ht="24" customHeight="1">
      <c r="A9" s="61">
        <v>2</v>
      </c>
      <c r="B9" s="61" t="s">
        <v>1165</v>
      </c>
      <c r="C9" s="151" t="s">
        <v>1115</v>
      </c>
      <c r="D9" s="162" t="s">
        <v>1116</v>
      </c>
      <c r="E9" s="166" t="s">
        <v>95</v>
      </c>
      <c r="F9" s="152" t="s">
        <v>1473</v>
      </c>
      <c r="G9" s="153"/>
      <c r="H9" s="153"/>
      <c r="I9" s="153"/>
      <c r="J9" s="153"/>
      <c r="K9" s="43"/>
    </row>
    <row r="10" spans="1:11" ht="24" customHeight="1">
      <c r="A10" s="61">
        <v>3</v>
      </c>
      <c r="B10" s="61" t="s">
        <v>1166</v>
      </c>
      <c r="C10" s="151" t="s">
        <v>1120</v>
      </c>
      <c r="D10" s="162" t="s">
        <v>1121</v>
      </c>
      <c r="E10" s="166" t="s">
        <v>95</v>
      </c>
      <c r="F10" s="152" t="s">
        <v>621</v>
      </c>
      <c r="G10" s="153"/>
      <c r="H10" s="153"/>
      <c r="I10" s="153"/>
      <c r="J10" s="153"/>
      <c r="K10" s="43"/>
    </row>
    <row r="11" spans="1:11" ht="24" customHeight="1">
      <c r="A11" s="61">
        <v>4</v>
      </c>
      <c r="B11" s="61" t="s">
        <v>1167</v>
      </c>
      <c r="C11" s="151" t="s">
        <v>1119</v>
      </c>
      <c r="D11" s="162" t="s">
        <v>26</v>
      </c>
      <c r="E11" s="166" t="s">
        <v>95</v>
      </c>
      <c r="F11" s="152" t="s">
        <v>679</v>
      </c>
      <c r="G11" s="153"/>
      <c r="H11" s="153"/>
      <c r="I11" s="153"/>
      <c r="J11" s="153"/>
      <c r="K11" s="43"/>
    </row>
    <row r="12" spans="1:11" ht="24" customHeight="1">
      <c r="A12" s="61">
        <v>5</v>
      </c>
      <c r="B12" s="61" t="s">
        <v>1168</v>
      </c>
      <c r="C12" s="151" t="s">
        <v>1162</v>
      </c>
      <c r="D12" s="162" t="s">
        <v>1163</v>
      </c>
      <c r="E12" s="166" t="s">
        <v>45</v>
      </c>
      <c r="F12" s="152" t="s">
        <v>1136</v>
      </c>
      <c r="G12" s="153"/>
      <c r="H12" s="153"/>
      <c r="I12" s="153"/>
      <c r="J12" s="153"/>
      <c r="K12" s="43"/>
    </row>
    <row r="13" spans="1:11" ht="24" customHeight="1">
      <c r="A13" s="61">
        <v>6</v>
      </c>
      <c r="B13" s="61" t="s">
        <v>1169</v>
      </c>
      <c r="C13" s="151" t="s">
        <v>1131</v>
      </c>
      <c r="D13" s="162" t="s">
        <v>1132</v>
      </c>
      <c r="E13" s="166" t="s">
        <v>45</v>
      </c>
      <c r="F13" s="152" t="s">
        <v>1133</v>
      </c>
      <c r="G13" s="153"/>
      <c r="H13" s="153"/>
      <c r="I13" s="153"/>
      <c r="J13" s="153"/>
      <c r="K13" s="43"/>
    </row>
    <row r="14" spans="1:11" ht="24" customHeight="1">
      <c r="A14" s="61">
        <v>7</v>
      </c>
      <c r="B14" s="61" t="s">
        <v>1170</v>
      </c>
      <c r="C14" s="151" t="s">
        <v>1145</v>
      </c>
      <c r="D14" s="162" t="s">
        <v>1146</v>
      </c>
      <c r="E14" s="166" t="s">
        <v>45</v>
      </c>
      <c r="F14" s="152" t="s">
        <v>934</v>
      </c>
      <c r="G14" s="153"/>
      <c r="H14" s="153"/>
      <c r="I14" s="155"/>
      <c r="J14" s="153"/>
      <c r="K14" s="43"/>
    </row>
    <row r="15" spans="1:11" s="51" customFormat="1" ht="24" customHeight="1">
      <c r="A15" s="61">
        <v>8</v>
      </c>
      <c r="B15" s="61" t="s">
        <v>1171</v>
      </c>
      <c r="C15" s="151" t="s">
        <v>1150</v>
      </c>
      <c r="D15" s="162" t="s">
        <v>1151</v>
      </c>
      <c r="E15" s="166" t="s">
        <v>45</v>
      </c>
      <c r="F15" s="152" t="s">
        <v>985</v>
      </c>
      <c r="G15" s="153"/>
      <c r="H15" s="153"/>
      <c r="I15" s="155"/>
      <c r="J15" s="153"/>
      <c r="K15" s="43"/>
    </row>
    <row r="16" spans="1:11" ht="24" customHeight="1">
      <c r="A16" s="61">
        <v>9</v>
      </c>
      <c r="B16" s="61" t="s">
        <v>1172</v>
      </c>
      <c r="C16" s="151" t="s">
        <v>1198</v>
      </c>
      <c r="D16" s="162" t="s">
        <v>1199</v>
      </c>
      <c r="E16" s="166" t="s">
        <v>45</v>
      </c>
      <c r="F16" s="152" t="s">
        <v>1200</v>
      </c>
      <c r="G16" s="153"/>
      <c r="H16" s="153"/>
      <c r="I16" s="155"/>
      <c r="J16" s="153"/>
      <c r="K16" s="43"/>
    </row>
    <row r="17" spans="1:11" ht="24" customHeight="1">
      <c r="A17" s="61">
        <v>10</v>
      </c>
      <c r="B17" s="61" t="s">
        <v>1173</v>
      </c>
      <c r="C17" s="151" t="s">
        <v>1209</v>
      </c>
      <c r="D17" s="162" t="s">
        <v>1210</v>
      </c>
      <c r="E17" s="166" t="s">
        <v>45</v>
      </c>
      <c r="F17" s="152" t="s">
        <v>993</v>
      </c>
      <c r="G17" s="153"/>
      <c r="H17" s="153"/>
      <c r="I17" s="155"/>
      <c r="J17" s="153"/>
      <c r="K17" s="43"/>
    </row>
    <row r="18" spans="1:11" ht="24" customHeight="1">
      <c r="A18" s="61">
        <v>11</v>
      </c>
      <c r="B18" s="61" t="s">
        <v>1174</v>
      </c>
      <c r="C18" s="151" t="s">
        <v>1214</v>
      </c>
      <c r="D18" s="162" t="s">
        <v>1215</v>
      </c>
      <c r="E18" s="166" t="s">
        <v>45</v>
      </c>
      <c r="F18" s="152" t="s">
        <v>449</v>
      </c>
      <c r="G18" s="153"/>
      <c r="H18" s="153"/>
      <c r="I18" s="155"/>
      <c r="J18" s="153"/>
      <c r="K18" s="43"/>
    </row>
    <row r="19" spans="1:11" s="37" customFormat="1" ht="24" customHeight="1">
      <c r="A19" s="61">
        <v>12</v>
      </c>
      <c r="B19" s="61" t="s">
        <v>1175</v>
      </c>
      <c r="C19" s="151" t="s">
        <v>1160</v>
      </c>
      <c r="D19" s="162" t="s">
        <v>1994</v>
      </c>
      <c r="E19" s="166" t="s">
        <v>45</v>
      </c>
      <c r="F19" s="152" t="s">
        <v>1161</v>
      </c>
      <c r="G19" s="153"/>
      <c r="H19" s="153"/>
      <c r="I19" s="155"/>
      <c r="J19" s="153"/>
      <c r="K19" s="154"/>
    </row>
    <row r="20" spans="1:11" ht="24" customHeight="1">
      <c r="A20" s="61">
        <v>13</v>
      </c>
      <c r="B20" s="61" t="s">
        <v>1176</v>
      </c>
      <c r="C20" s="151" t="s">
        <v>1194</v>
      </c>
      <c r="D20" s="162" t="s">
        <v>1195</v>
      </c>
      <c r="E20" s="166" t="s">
        <v>45</v>
      </c>
      <c r="F20" s="152" t="s">
        <v>827</v>
      </c>
      <c r="G20" s="153"/>
      <c r="H20" s="153"/>
      <c r="I20" s="153"/>
      <c r="J20" s="153"/>
      <c r="K20" s="43"/>
    </row>
    <row r="21" spans="1:11" s="51" customFormat="1" ht="24" customHeight="1">
      <c r="A21" s="61">
        <v>14</v>
      </c>
      <c r="B21" s="61" t="s">
        <v>1177</v>
      </c>
      <c r="C21" s="151" t="s">
        <v>1201</v>
      </c>
      <c r="D21" s="162" t="s">
        <v>914</v>
      </c>
      <c r="E21" s="166" t="s">
        <v>45</v>
      </c>
      <c r="F21" s="152" t="s">
        <v>1202</v>
      </c>
      <c r="G21" s="153"/>
      <c r="H21" s="153"/>
      <c r="I21" s="153"/>
      <c r="J21" s="153"/>
      <c r="K21" s="49"/>
    </row>
    <row r="22" spans="1:11" ht="24" customHeight="1">
      <c r="A22" s="61">
        <v>15</v>
      </c>
      <c r="B22" s="61" t="s">
        <v>1178</v>
      </c>
      <c r="C22" s="151" t="s">
        <v>1125</v>
      </c>
      <c r="D22" s="162" t="s">
        <v>1126</v>
      </c>
      <c r="E22" s="166" t="s">
        <v>45</v>
      </c>
      <c r="F22" s="152" t="s">
        <v>1127</v>
      </c>
      <c r="G22" s="153"/>
      <c r="H22" s="153"/>
      <c r="I22" s="153"/>
      <c r="J22" s="153"/>
      <c r="K22" s="43"/>
    </row>
    <row r="23" spans="1:11" ht="24" customHeight="1">
      <c r="A23" s="61">
        <v>16</v>
      </c>
      <c r="B23" s="61" t="s">
        <v>1179</v>
      </c>
      <c r="C23" s="151" t="s">
        <v>1218</v>
      </c>
      <c r="D23" s="162" t="s">
        <v>1219</v>
      </c>
      <c r="E23" s="166" t="s">
        <v>45</v>
      </c>
      <c r="F23" s="152" t="s">
        <v>1220</v>
      </c>
      <c r="G23" s="153"/>
      <c r="H23" s="153"/>
      <c r="I23" s="153"/>
      <c r="J23" s="153"/>
      <c r="K23" s="43"/>
    </row>
    <row r="24" spans="1:11" ht="24" customHeight="1">
      <c r="A24" s="61">
        <v>17</v>
      </c>
      <c r="B24" s="61" t="s">
        <v>1180</v>
      </c>
      <c r="C24" s="151" t="s">
        <v>1137</v>
      </c>
      <c r="D24" s="162" t="s">
        <v>1138</v>
      </c>
      <c r="E24" s="166" t="s">
        <v>45</v>
      </c>
      <c r="F24" s="152" t="s">
        <v>461</v>
      </c>
      <c r="G24" s="153"/>
      <c r="H24" s="153"/>
      <c r="I24" s="153"/>
      <c r="J24" s="153"/>
      <c r="K24" s="43"/>
    </row>
    <row r="25" spans="1:11" ht="24" customHeight="1">
      <c r="A25" s="61">
        <v>18</v>
      </c>
      <c r="B25" s="61" t="s">
        <v>1181</v>
      </c>
      <c r="C25" s="151" t="s">
        <v>1122</v>
      </c>
      <c r="D25" s="162" t="s">
        <v>1123</v>
      </c>
      <c r="E25" s="166" t="s">
        <v>45</v>
      </c>
      <c r="F25" s="152" t="s">
        <v>1124</v>
      </c>
      <c r="G25" s="153"/>
      <c r="H25" s="153"/>
      <c r="I25" s="153"/>
      <c r="J25" s="153"/>
      <c r="K25" s="43"/>
    </row>
    <row r="26" spans="1:11" ht="24" customHeight="1">
      <c r="A26" s="61">
        <v>19</v>
      </c>
      <c r="B26" s="61" t="s">
        <v>1182</v>
      </c>
      <c r="C26" s="151" t="s">
        <v>1164</v>
      </c>
      <c r="D26" s="162" t="s">
        <v>1163</v>
      </c>
      <c r="E26" s="166" t="s">
        <v>45</v>
      </c>
      <c r="F26" s="152" t="s">
        <v>1473</v>
      </c>
      <c r="G26" s="153"/>
      <c r="H26" s="153"/>
      <c r="I26" s="153"/>
      <c r="J26" s="153"/>
      <c r="K26" s="43"/>
    </row>
    <row r="27" spans="1:11" ht="24" customHeight="1">
      <c r="A27" s="61">
        <v>20</v>
      </c>
      <c r="B27" s="61" t="s">
        <v>1183</v>
      </c>
      <c r="C27" s="151" t="s">
        <v>1142</v>
      </c>
      <c r="D27" s="162" t="s">
        <v>1143</v>
      </c>
      <c r="E27" s="166" t="s">
        <v>45</v>
      </c>
      <c r="F27" s="152" t="s">
        <v>1144</v>
      </c>
      <c r="G27" s="153"/>
      <c r="H27" s="153"/>
      <c r="I27" s="153"/>
      <c r="J27" s="153"/>
      <c r="K27" s="43"/>
    </row>
    <row r="28" spans="1:11" ht="24" customHeight="1">
      <c r="A28" s="61">
        <v>21</v>
      </c>
      <c r="B28" s="61" t="s">
        <v>1184</v>
      </c>
      <c r="C28" s="151" t="s">
        <v>1155</v>
      </c>
      <c r="D28" s="162" t="s">
        <v>1156</v>
      </c>
      <c r="E28" s="166" t="s">
        <v>45</v>
      </c>
      <c r="F28" s="152" t="s">
        <v>1746</v>
      </c>
      <c r="G28" s="153"/>
      <c r="H28" s="153"/>
      <c r="I28" s="153"/>
      <c r="J28" s="153"/>
      <c r="K28" s="43"/>
    </row>
    <row r="29" spans="1:11" ht="24" customHeight="1">
      <c r="A29" s="61">
        <v>22</v>
      </c>
      <c r="B29" s="61" t="s">
        <v>1185</v>
      </c>
      <c r="C29" s="151" t="s">
        <v>1158</v>
      </c>
      <c r="D29" s="162" t="s">
        <v>26</v>
      </c>
      <c r="E29" s="166" t="s">
        <v>45</v>
      </c>
      <c r="F29" s="152" t="s">
        <v>1159</v>
      </c>
      <c r="G29" s="153"/>
      <c r="H29" s="153"/>
      <c r="I29" s="176"/>
      <c r="J29" s="153"/>
      <c r="K29" s="43"/>
    </row>
    <row r="30" spans="1:11" ht="24" customHeight="1">
      <c r="A30" s="61">
        <v>23</v>
      </c>
      <c r="B30" s="61" t="s">
        <v>1186</v>
      </c>
      <c r="C30" s="151" t="s">
        <v>1211</v>
      </c>
      <c r="D30" s="162" t="s">
        <v>1212</v>
      </c>
      <c r="E30" s="166" t="s">
        <v>45</v>
      </c>
      <c r="F30" s="152" t="s">
        <v>1213</v>
      </c>
      <c r="G30" s="153"/>
      <c r="H30" s="153"/>
      <c r="I30" s="153"/>
      <c r="J30" s="153"/>
      <c r="K30" s="43"/>
    </row>
    <row r="31" spans="1:11" ht="24" customHeight="1">
      <c r="A31" s="61">
        <v>24</v>
      </c>
      <c r="B31" s="61" t="s">
        <v>1187</v>
      </c>
      <c r="C31" s="151" t="s">
        <v>1134</v>
      </c>
      <c r="D31" s="162" t="s">
        <v>1135</v>
      </c>
      <c r="E31" s="166" t="s">
        <v>45</v>
      </c>
      <c r="F31" s="152" t="s">
        <v>1136</v>
      </c>
      <c r="G31" s="153"/>
      <c r="H31" s="153"/>
      <c r="I31" s="153"/>
      <c r="J31" s="153"/>
      <c r="K31" s="43"/>
    </row>
    <row r="32" spans="1:11" ht="24" customHeight="1">
      <c r="A32" s="61">
        <v>25</v>
      </c>
      <c r="B32" s="61" t="s">
        <v>1188</v>
      </c>
      <c r="C32" s="151" t="s">
        <v>1206</v>
      </c>
      <c r="D32" s="162" t="s">
        <v>1207</v>
      </c>
      <c r="E32" s="166" t="s">
        <v>45</v>
      </c>
      <c r="F32" s="152" t="s">
        <v>1208</v>
      </c>
      <c r="G32" s="153"/>
      <c r="H32" s="153"/>
      <c r="I32" s="153"/>
      <c r="J32" s="153"/>
      <c r="K32" s="43"/>
    </row>
    <row r="34" ht="17.25" customHeight="1">
      <c r="A34" s="38" t="s">
        <v>495</v>
      </c>
    </row>
    <row r="35" ht="30.75" customHeight="1">
      <c r="A35" s="38" t="s">
        <v>496</v>
      </c>
    </row>
    <row r="36" ht="28.5" customHeight="1">
      <c r="A36" s="38" t="s">
        <v>497</v>
      </c>
    </row>
  </sheetData>
  <sheetProtection/>
  <mergeCells count="3">
    <mergeCell ref="A3:K3"/>
    <mergeCell ref="A4:K4"/>
    <mergeCell ref="A5:K5"/>
  </mergeCells>
  <printOptions/>
  <pageMargins left="0.36" right="0.2" top="0.42" bottom="0.5" header="0.3" footer="0.3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00390625" style="38" customWidth="1"/>
    <col min="2" max="2" width="9.28125" style="38" customWidth="1"/>
    <col min="3" max="3" width="14.00390625" style="38" customWidth="1"/>
    <col min="4" max="4" width="19.140625" style="38" customWidth="1"/>
    <col min="5" max="5" width="7.28125" style="38" customWidth="1"/>
    <col min="6" max="6" width="13.140625" style="136" customWidth="1"/>
    <col min="7" max="8" width="6.57421875" style="38" customWidth="1"/>
    <col min="9" max="9" width="6.57421875" style="136" customWidth="1"/>
    <col min="10" max="10" width="9.140625" style="38" customWidth="1"/>
    <col min="11" max="11" width="5.851562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5"/>
      <c r="G1" s="131"/>
      <c r="H1" s="131"/>
      <c r="I1" s="135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1642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43" t="s">
        <v>500</v>
      </c>
      <c r="E7" s="144" t="s">
        <v>4</v>
      </c>
      <c r="F7" s="137" t="s">
        <v>5</v>
      </c>
      <c r="G7" s="143" t="s">
        <v>1977</v>
      </c>
      <c r="H7" s="143" t="s">
        <v>1978</v>
      </c>
      <c r="I7" s="139" t="s">
        <v>1981</v>
      </c>
      <c r="J7" s="143" t="s">
        <v>494</v>
      </c>
      <c r="K7" s="130" t="s">
        <v>58</v>
      </c>
    </row>
    <row r="8" spans="1:11" ht="19.5" customHeight="1">
      <c r="A8" s="146">
        <v>1</v>
      </c>
      <c r="B8" s="146" t="s">
        <v>1189</v>
      </c>
      <c r="C8" s="147" t="s">
        <v>1191</v>
      </c>
      <c r="D8" s="161" t="s">
        <v>1192</v>
      </c>
      <c r="E8" s="165" t="s">
        <v>45</v>
      </c>
      <c r="F8" s="148" t="s">
        <v>1193</v>
      </c>
      <c r="G8" s="149"/>
      <c r="H8" s="149"/>
      <c r="I8" s="177"/>
      <c r="J8" s="149"/>
      <c r="K8" s="150"/>
    </row>
    <row r="9" spans="1:11" ht="19.5" customHeight="1">
      <c r="A9" s="61">
        <v>2</v>
      </c>
      <c r="B9" s="61" t="s">
        <v>1259</v>
      </c>
      <c r="C9" s="151" t="s">
        <v>1196</v>
      </c>
      <c r="D9" s="162" t="s">
        <v>1197</v>
      </c>
      <c r="E9" s="166" t="s">
        <v>45</v>
      </c>
      <c r="F9" s="152" t="s">
        <v>1118</v>
      </c>
      <c r="G9" s="153"/>
      <c r="H9" s="153"/>
      <c r="I9" s="178"/>
      <c r="J9" s="153"/>
      <c r="K9" s="43"/>
    </row>
    <row r="10" spans="1:11" ht="19.5" customHeight="1">
      <c r="A10" s="61">
        <v>3</v>
      </c>
      <c r="B10" s="61" t="s">
        <v>1260</v>
      </c>
      <c r="C10" s="151" t="s">
        <v>1128</v>
      </c>
      <c r="D10" s="162" t="s">
        <v>1129</v>
      </c>
      <c r="E10" s="166" t="s">
        <v>45</v>
      </c>
      <c r="F10" s="152" t="s">
        <v>1130</v>
      </c>
      <c r="G10" s="153"/>
      <c r="H10" s="153"/>
      <c r="I10" s="178"/>
      <c r="J10" s="153"/>
      <c r="K10" s="43"/>
    </row>
    <row r="11" spans="1:11" ht="19.5" customHeight="1">
      <c r="A11" s="61">
        <v>4</v>
      </c>
      <c r="B11" s="61" t="s">
        <v>1261</v>
      </c>
      <c r="C11" s="151" t="s">
        <v>1147</v>
      </c>
      <c r="D11" s="162" t="s">
        <v>1148</v>
      </c>
      <c r="E11" s="166" t="s">
        <v>45</v>
      </c>
      <c r="F11" s="152" t="s">
        <v>1149</v>
      </c>
      <c r="G11" s="153"/>
      <c r="H11" s="153"/>
      <c r="I11" s="178"/>
      <c r="J11" s="153"/>
      <c r="K11" s="43"/>
    </row>
    <row r="12" spans="1:11" ht="19.5" customHeight="1">
      <c r="A12" s="61">
        <v>5</v>
      </c>
      <c r="B12" s="61" t="s">
        <v>1262</v>
      </c>
      <c r="C12" s="151" t="s">
        <v>1203</v>
      </c>
      <c r="D12" s="162" t="s">
        <v>1204</v>
      </c>
      <c r="E12" s="166" t="s">
        <v>45</v>
      </c>
      <c r="F12" s="152" t="s">
        <v>1205</v>
      </c>
      <c r="G12" s="153"/>
      <c r="H12" s="153"/>
      <c r="I12" s="178"/>
      <c r="J12" s="153"/>
      <c r="K12" s="43"/>
    </row>
    <row r="13" spans="1:11" ht="19.5" customHeight="1">
      <c r="A13" s="61">
        <v>6</v>
      </c>
      <c r="B13" s="61" t="s">
        <v>1263</v>
      </c>
      <c r="C13" s="151" t="s">
        <v>1216</v>
      </c>
      <c r="D13" s="162" t="s">
        <v>1217</v>
      </c>
      <c r="E13" s="166" t="s">
        <v>45</v>
      </c>
      <c r="F13" s="152" t="s">
        <v>985</v>
      </c>
      <c r="G13" s="153"/>
      <c r="H13" s="153"/>
      <c r="I13" s="178"/>
      <c r="J13" s="153"/>
      <c r="K13" s="43"/>
    </row>
    <row r="14" spans="1:11" ht="19.5" customHeight="1">
      <c r="A14" s="61">
        <v>7</v>
      </c>
      <c r="B14" s="61" t="s">
        <v>1264</v>
      </c>
      <c r="C14" s="151" t="s">
        <v>1139</v>
      </c>
      <c r="D14" s="162" t="s">
        <v>1140</v>
      </c>
      <c r="E14" s="166" t="s">
        <v>45</v>
      </c>
      <c r="F14" s="152" t="s">
        <v>1141</v>
      </c>
      <c r="G14" s="153"/>
      <c r="H14" s="153"/>
      <c r="I14" s="178"/>
      <c r="J14" s="153"/>
      <c r="K14" s="43"/>
    </row>
    <row r="15" spans="1:11" s="51" customFormat="1" ht="19.5" customHeight="1">
      <c r="A15" s="61">
        <v>8</v>
      </c>
      <c r="B15" s="61" t="s">
        <v>1265</v>
      </c>
      <c r="C15" s="151" t="s">
        <v>1152</v>
      </c>
      <c r="D15" s="162" t="s">
        <v>1153</v>
      </c>
      <c r="E15" s="166" t="s">
        <v>45</v>
      </c>
      <c r="F15" s="152" t="s">
        <v>1154</v>
      </c>
      <c r="G15" s="153"/>
      <c r="H15" s="153"/>
      <c r="I15" s="178"/>
      <c r="J15" s="153"/>
      <c r="K15" s="43"/>
    </row>
    <row r="16" spans="1:11" ht="19.5" customHeight="1">
      <c r="A16" s="61">
        <v>9</v>
      </c>
      <c r="B16" s="61" t="s">
        <v>1266</v>
      </c>
      <c r="C16" s="151" t="s">
        <v>1221</v>
      </c>
      <c r="D16" s="162" t="s">
        <v>1222</v>
      </c>
      <c r="E16" s="166" t="s">
        <v>1223</v>
      </c>
      <c r="F16" s="152" t="s">
        <v>1224</v>
      </c>
      <c r="G16" s="153"/>
      <c r="H16" s="153"/>
      <c r="I16" s="178"/>
      <c r="J16" s="153"/>
      <c r="K16" s="43"/>
    </row>
    <row r="17" spans="1:11" ht="19.5" customHeight="1">
      <c r="A17" s="61">
        <v>10</v>
      </c>
      <c r="B17" s="61" t="s">
        <v>1267</v>
      </c>
      <c r="C17" s="151" t="s">
        <v>1225</v>
      </c>
      <c r="D17" s="162" t="s">
        <v>1226</v>
      </c>
      <c r="E17" s="166" t="s">
        <v>1223</v>
      </c>
      <c r="F17" s="152" t="s">
        <v>686</v>
      </c>
      <c r="G17" s="153"/>
      <c r="H17" s="153"/>
      <c r="I17" s="178"/>
      <c r="J17" s="153"/>
      <c r="K17" s="43"/>
    </row>
    <row r="18" spans="1:11" ht="19.5" customHeight="1">
      <c r="A18" s="61">
        <v>11</v>
      </c>
      <c r="B18" s="61" t="s">
        <v>1268</v>
      </c>
      <c r="C18" s="151" t="s">
        <v>1227</v>
      </c>
      <c r="D18" s="162" t="s">
        <v>463</v>
      </c>
      <c r="E18" s="166" t="s">
        <v>1228</v>
      </c>
      <c r="F18" s="152" t="s">
        <v>777</v>
      </c>
      <c r="G18" s="153"/>
      <c r="H18" s="153"/>
      <c r="I18" s="178"/>
      <c r="J18" s="153"/>
      <c r="K18" s="43"/>
    </row>
    <row r="19" spans="1:11" s="37" customFormat="1" ht="19.5" customHeight="1">
      <c r="A19" s="61">
        <v>12</v>
      </c>
      <c r="B19" s="61" t="s">
        <v>1269</v>
      </c>
      <c r="C19" s="151" t="s">
        <v>1231</v>
      </c>
      <c r="D19" s="162" t="s">
        <v>1232</v>
      </c>
      <c r="E19" s="166" t="s">
        <v>1228</v>
      </c>
      <c r="F19" s="152" t="s">
        <v>1233</v>
      </c>
      <c r="G19" s="153"/>
      <c r="H19" s="153"/>
      <c r="I19" s="178"/>
      <c r="J19" s="153"/>
      <c r="K19" s="154"/>
    </row>
    <row r="20" spans="1:11" ht="19.5" customHeight="1">
      <c r="A20" s="61">
        <v>13</v>
      </c>
      <c r="B20" s="61" t="s">
        <v>1270</v>
      </c>
      <c r="C20" s="151" t="s">
        <v>1234</v>
      </c>
      <c r="D20" s="162" t="s">
        <v>1235</v>
      </c>
      <c r="E20" s="166" t="s">
        <v>1228</v>
      </c>
      <c r="F20" s="152" t="s">
        <v>1236</v>
      </c>
      <c r="G20" s="153"/>
      <c r="H20" s="153"/>
      <c r="I20" s="178"/>
      <c r="J20" s="153"/>
      <c r="K20" s="43"/>
    </row>
    <row r="21" spans="1:11" s="51" customFormat="1" ht="19.5" customHeight="1">
      <c r="A21" s="61">
        <v>14</v>
      </c>
      <c r="B21" s="61" t="s">
        <v>1271</v>
      </c>
      <c r="C21" s="151" t="s">
        <v>1229</v>
      </c>
      <c r="D21" s="162" t="s">
        <v>463</v>
      </c>
      <c r="E21" s="166" t="s">
        <v>1228</v>
      </c>
      <c r="F21" s="152" t="s">
        <v>1230</v>
      </c>
      <c r="G21" s="153"/>
      <c r="H21" s="153"/>
      <c r="I21" s="178"/>
      <c r="J21" s="153"/>
      <c r="K21" s="49"/>
    </row>
    <row r="22" spans="1:11" ht="19.5" customHeight="1">
      <c r="A22" s="61">
        <v>15</v>
      </c>
      <c r="B22" s="61" t="s">
        <v>1272</v>
      </c>
      <c r="C22" s="151" t="s">
        <v>1237</v>
      </c>
      <c r="D22" s="162" t="s">
        <v>1238</v>
      </c>
      <c r="E22" s="166" t="s">
        <v>1239</v>
      </c>
      <c r="F22" s="152" t="s">
        <v>1240</v>
      </c>
      <c r="G22" s="153"/>
      <c r="H22" s="153"/>
      <c r="I22" s="178"/>
      <c r="J22" s="153"/>
      <c r="K22" s="43"/>
    </row>
    <row r="23" spans="1:11" ht="19.5" customHeight="1">
      <c r="A23" s="61">
        <v>16</v>
      </c>
      <c r="B23" s="61" t="s">
        <v>1273</v>
      </c>
      <c r="C23" s="151" t="s">
        <v>1241</v>
      </c>
      <c r="D23" s="162" t="s">
        <v>265</v>
      </c>
      <c r="E23" s="166" t="s">
        <v>1242</v>
      </c>
      <c r="F23" s="152" t="s">
        <v>824</v>
      </c>
      <c r="G23" s="153"/>
      <c r="H23" s="153"/>
      <c r="I23" s="178"/>
      <c r="J23" s="153"/>
      <c r="K23" s="43"/>
    </row>
    <row r="24" spans="1:11" ht="19.5" customHeight="1">
      <c r="A24" s="61">
        <v>17</v>
      </c>
      <c r="B24" s="61" t="s">
        <v>1274</v>
      </c>
      <c r="C24" s="151" t="s">
        <v>1244</v>
      </c>
      <c r="D24" s="162" t="s">
        <v>1245</v>
      </c>
      <c r="E24" s="166" t="s">
        <v>1246</v>
      </c>
      <c r="F24" s="152" t="s">
        <v>1247</v>
      </c>
      <c r="G24" s="153"/>
      <c r="H24" s="153"/>
      <c r="I24" s="178"/>
      <c r="J24" s="153"/>
      <c r="K24" s="43"/>
    </row>
    <row r="25" spans="1:11" ht="19.5" customHeight="1">
      <c r="A25" s="61">
        <v>18</v>
      </c>
      <c r="B25" s="61" t="s">
        <v>1275</v>
      </c>
      <c r="C25" s="151" t="s">
        <v>1251</v>
      </c>
      <c r="D25" s="162" t="s">
        <v>1029</v>
      </c>
      <c r="E25" s="166" t="s">
        <v>1250</v>
      </c>
      <c r="F25" s="152" t="s">
        <v>1252</v>
      </c>
      <c r="G25" s="153"/>
      <c r="H25" s="153"/>
      <c r="I25" s="178"/>
      <c r="J25" s="153"/>
      <c r="K25" s="43"/>
    </row>
    <row r="26" spans="1:11" ht="19.5" customHeight="1">
      <c r="A26" s="61">
        <v>19</v>
      </c>
      <c r="B26" s="61" t="s">
        <v>1276</v>
      </c>
      <c r="C26" s="151" t="s">
        <v>1248</v>
      </c>
      <c r="D26" s="162" t="s">
        <v>1249</v>
      </c>
      <c r="E26" s="166" t="s">
        <v>1250</v>
      </c>
      <c r="F26" s="152" t="s">
        <v>1006</v>
      </c>
      <c r="G26" s="153"/>
      <c r="H26" s="153"/>
      <c r="I26" s="178"/>
      <c r="J26" s="153"/>
      <c r="K26" s="43"/>
    </row>
    <row r="27" spans="1:11" ht="19.5" customHeight="1">
      <c r="A27" s="61">
        <v>20</v>
      </c>
      <c r="B27" s="61" t="s">
        <v>1277</v>
      </c>
      <c r="C27" s="151" t="s">
        <v>1288</v>
      </c>
      <c r="D27" s="162" t="s">
        <v>1289</v>
      </c>
      <c r="E27" s="166" t="s">
        <v>1255</v>
      </c>
      <c r="F27" s="152" t="s">
        <v>1988</v>
      </c>
      <c r="G27" s="153"/>
      <c r="H27" s="153"/>
      <c r="I27" s="178"/>
      <c r="J27" s="153"/>
      <c r="K27" s="43"/>
    </row>
    <row r="28" spans="1:11" ht="19.5" customHeight="1">
      <c r="A28" s="61">
        <v>21</v>
      </c>
      <c r="B28" s="61" t="s">
        <v>1278</v>
      </c>
      <c r="C28" s="151" t="s">
        <v>1285</v>
      </c>
      <c r="D28" s="162" t="s">
        <v>1286</v>
      </c>
      <c r="E28" s="166" t="s">
        <v>1255</v>
      </c>
      <c r="F28" s="152" t="s">
        <v>1287</v>
      </c>
      <c r="G28" s="153"/>
      <c r="H28" s="153"/>
      <c r="I28" s="178"/>
      <c r="J28" s="153"/>
      <c r="K28" s="43"/>
    </row>
    <row r="29" spans="1:11" ht="19.5" customHeight="1">
      <c r="A29" s="61">
        <v>22</v>
      </c>
      <c r="B29" s="61" t="s">
        <v>1279</v>
      </c>
      <c r="C29" s="151" t="s">
        <v>1292</v>
      </c>
      <c r="D29" s="162" t="s">
        <v>475</v>
      </c>
      <c r="E29" s="166" t="s">
        <v>1255</v>
      </c>
      <c r="F29" s="152" t="s">
        <v>1654</v>
      </c>
      <c r="G29" s="153"/>
      <c r="H29" s="153"/>
      <c r="I29" s="178"/>
      <c r="J29" s="153"/>
      <c r="K29" s="43"/>
    </row>
    <row r="30" spans="1:11" ht="19.5" customHeight="1">
      <c r="A30" s="61">
        <v>23</v>
      </c>
      <c r="B30" s="61" t="s">
        <v>1280</v>
      </c>
      <c r="C30" s="151" t="s">
        <v>1253</v>
      </c>
      <c r="D30" s="162" t="s">
        <v>1254</v>
      </c>
      <c r="E30" s="166" t="s">
        <v>1255</v>
      </c>
      <c r="F30" s="152" t="s">
        <v>1256</v>
      </c>
      <c r="G30" s="153"/>
      <c r="H30" s="153"/>
      <c r="I30" s="178"/>
      <c r="J30" s="153"/>
      <c r="K30" s="43"/>
    </row>
    <row r="31" spans="1:11" ht="19.5" customHeight="1">
      <c r="A31" s="61">
        <v>24</v>
      </c>
      <c r="B31" s="61" t="s">
        <v>1281</v>
      </c>
      <c r="C31" s="151" t="s">
        <v>1257</v>
      </c>
      <c r="D31" s="162" t="s">
        <v>619</v>
      </c>
      <c r="E31" s="166" t="s">
        <v>1255</v>
      </c>
      <c r="F31" s="152" t="s">
        <v>1258</v>
      </c>
      <c r="G31" s="153"/>
      <c r="H31" s="153"/>
      <c r="I31" s="178"/>
      <c r="J31" s="153"/>
      <c r="K31" s="43"/>
    </row>
    <row r="32" spans="1:11" ht="19.5" customHeight="1">
      <c r="A32" s="61">
        <v>25</v>
      </c>
      <c r="B32" s="61" t="s">
        <v>1282</v>
      </c>
      <c r="C32" s="151" t="s">
        <v>1290</v>
      </c>
      <c r="D32" s="162" t="s">
        <v>247</v>
      </c>
      <c r="E32" s="166" t="s">
        <v>1255</v>
      </c>
      <c r="F32" s="152" t="s">
        <v>1291</v>
      </c>
      <c r="G32" s="153"/>
      <c r="H32" s="153"/>
      <c r="I32" s="178"/>
      <c r="J32" s="153"/>
      <c r="K32" s="43"/>
    </row>
    <row r="33" spans="1:11" ht="19.5" customHeight="1">
      <c r="A33" s="61">
        <v>26</v>
      </c>
      <c r="B33" s="61" t="s">
        <v>1283</v>
      </c>
      <c r="C33" s="151" t="s">
        <v>1294</v>
      </c>
      <c r="D33" s="162" t="s">
        <v>1295</v>
      </c>
      <c r="E33" s="166" t="s">
        <v>1296</v>
      </c>
      <c r="F33" s="152" t="s">
        <v>464</v>
      </c>
      <c r="G33" s="153"/>
      <c r="H33" s="153"/>
      <c r="I33" s="178"/>
      <c r="J33" s="153"/>
      <c r="K33" s="43"/>
    </row>
    <row r="34" spans="1:11" ht="19.5" customHeight="1">
      <c r="A34" s="61">
        <v>27</v>
      </c>
      <c r="B34" s="61" t="s">
        <v>1350</v>
      </c>
      <c r="C34" s="151" t="s">
        <v>1297</v>
      </c>
      <c r="D34" s="162" t="s">
        <v>914</v>
      </c>
      <c r="E34" s="166" t="s">
        <v>1298</v>
      </c>
      <c r="F34" s="152" t="s">
        <v>1208</v>
      </c>
      <c r="G34" s="153"/>
      <c r="H34" s="153"/>
      <c r="I34" s="178"/>
      <c r="J34" s="153"/>
      <c r="K34" s="43"/>
    </row>
    <row r="35" spans="1:11" ht="19.5" customHeight="1">
      <c r="A35" s="61">
        <v>28</v>
      </c>
      <c r="B35" s="61" t="s">
        <v>1351</v>
      </c>
      <c r="C35" s="151" t="s">
        <v>1302</v>
      </c>
      <c r="D35" s="162" t="s">
        <v>1303</v>
      </c>
      <c r="E35" s="166" t="s">
        <v>68</v>
      </c>
      <c r="F35" s="152" t="s">
        <v>443</v>
      </c>
      <c r="G35" s="153"/>
      <c r="H35" s="153"/>
      <c r="I35" s="178"/>
      <c r="J35" s="153"/>
      <c r="K35" s="43"/>
    </row>
    <row r="36" spans="1:11" ht="19.5" customHeight="1">
      <c r="A36" s="61">
        <v>29</v>
      </c>
      <c r="B36" s="61" t="s">
        <v>1352</v>
      </c>
      <c r="C36" s="151" t="s">
        <v>1299</v>
      </c>
      <c r="D36" s="162" t="s">
        <v>1300</v>
      </c>
      <c r="E36" s="166" t="s">
        <v>68</v>
      </c>
      <c r="F36" s="152" t="s">
        <v>1301</v>
      </c>
      <c r="G36" s="153"/>
      <c r="H36" s="153"/>
      <c r="I36" s="178"/>
      <c r="J36" s="153"/>
      <c r="K36" s="43"/>
    </row>
    <row r="37" spans="1:11" ht="19.5" customHeight="1">
      <c r="A37" s="61">
        <v>30</v>
      </c>
      <c r="B37" s="61" t="s">
        <v>1353</v>
      </c>
      <c r="C37" s="151" t="s">
        <v>1304</v>
      </c>
      <c r="D37" s="162" t="s">
        <v>1305</v>
      </c>
      <c r="E37" s="166" t="s">
        <v>68</v>
      </c>
      <c r="F37" s="152" t="s">
        <v>1306</v>
      </c>
      <c r="G37" s="153"/>
      <c r="H37" s="153"/>
      <c r="I37" s="178"/>
      <c r="J37" s="153"/>
      <c r="K37" s="43"/>
    </row>
    <row r="38" spans="1:11" ht="19.5" customHeight="1">
      <c r="A38" s="61">
        <v>31</v>
      </c>
      <c r="B38" s="61" t="s">
        <v>1354</v>
      </c>
      <c r="C38" s="151" t="s">
        <v>1307</v>
      </c>
      <c r="D38" s="162" t="s">
        <v>1308</v>
      </c>
      <c r="E38" s="166" t="s">
        <v>1309</v>
      </c>
      <c r="F38" s="152" t="s">
        <v>1310</v>
      </c>
      <c r="G38" s="153"/>
      <c r="H38" s="153"/>
      <c r="I38" s="178"/>
      <c r="J38" s="153"/>
      <c r="K38" s="43"/>
    </row>
    <row r="39" spans="1:11" ht="19.5" customHeight="1">
      <c r="A39" s="61">
        <v>32</v>
      </c>
      <c r="B39" s="61" t="s">
        <v>1355</v>
      </c>
      <c r="C39" s="151" t="s">
        <v>1315</v>
      </c>
      <c r="D39" s="162" t="s">
        <v>1316</v>
      </c>
      <c r="E39" s="166" t="s">
        <v>1313</v>
      </c>
      <c r="F39" s="152" t="s">
        <v>1317</v>
      </c>
      <c r="G39" s="153"/>
      <c r="H39" s="153"/>
      <c r="I39" s="178"/>
      <c r="J39" s="153"/>
      <c r="K39" s="43"/>
    </row>
    <row r="40" spans="1:11" ht="19.5" customHeight="1">
      <c r="A40" s="61">
        <v>33</v>
      </c>
      <c r="B40" s="61" t="s">
        <v>1356</v>
      </c>
      <c r="C40" s="151" t="s">
        <v>1318</v>
      </c>
      <c r="D40" s="162" t="s">
        <v>1319</v>
      </c>
      <c r="E40" s="166" t="s">
        <v>1313</v>
      </c>
      <c r="F40" s="152" t="s">
        <v>1320</v>
      </c>
      <c r="G40" s="153"/>
      <c r="H40" s="153"/>
      <c r="I40" s="178"/>
      <c r="J40" s="153"/>
      <c r="K40" s="43"/>
    </row>
    <row r="41" spans="1:11" ht="19.5" customHeight="1">
      <c r="A41" s="61">
        <v>34</v>
      </c>
      <c r="B41" s="61" t="s">
        <v>1357</v>
      </c>
      <c r="C41" s="151" t="s">
        <v>1311</v>
      </c>
      <c r="D41" s="162" t="s">
        <v>1312</v>
      </c>
      <c r="E41" s="166" t="s">
        <v>1313</v>
      </c>
      <c r="F41" s="152" t="s">
        <v>1314</v>
      </c>
      <c r="G41" s="153"/>
      <c r="H41" s="153"/>
      <c r="I41" s="178"/>
      <c r="J41" s="153"/>
      <c r="K41" s="43"/>
    </row>
    <row r="42" spans="1:11" ht="19.5" customHeight="1">
      <c r="A42" s="61">
        <v>35</v>
      </c>
      <c r="B42" s="61" t="s">
        <v>1358</v>
      </c>
      <c r="C42" s="151" t="s">
        <v>1321</v>
      </c>
      <c r="D42" s="162" t="s">
        <v>308</v>
      </c>
      <c r="E42" s="166" t="s">
        <v>1322</v>
      </c>
      <c r="F42" s="152" t="s">
        <v>547</v>
      </c>
      <c r="G42" s="153"/>
      <c r="H42" s="153"/>
      <c r="I42" s="178"/>
      <c r="J42" s="153"/>
      <c r="K42" s="43"/>
    </row>
    <row r="43" spans="1:11" ht="19.5" customHeight="1">
      <c r="A43" s="61">
        <v>36</v>
      </c>
      <c r="B43" s="61" t="s">
        <v>1359</v>
      </c>
      <c r="C43" s="151" t="s">
        <v>1323</v>
      </c>
      <c r="D43" s="162" t="s">
        <v>1324</v>
      </c>
      <c r="E43" s="166" t="s">
        <v>1322</v>
      </c>
      <c r="F43" s="152" t="s">
        <v>1045</v>
      </c>
      <c r="G43" s="153"/>
      <c r="H43" s="153"/>
      <c r="I43" s="178"/>
      <c r="J43" s="153"/>
      <c r="K43" s="43"/>
    </row>
    <row r="44" spans="1:11" ht="19.5" customHeight="1">
      <c r="A44" s="61">
        <v>37</v>
      </c>
      <c r="B44" s="61" t="s">
        <v>1360</v>
      </c>
      <c r="C44" s="151" t="s">
        <v>1325</v>
      </c>
      <c r="D44" s="162" t="s">
        <v>1326</v>
      </c>
      <c r="E44" s="166" t="s">
        <v>181</v>
      </c>
      <c r="F44" s="152" t="s">
        <v>1989</v>
      </c>
      <c r="G44" s="153"/>
      <c r="H44" s="153"/>
      <c r="I44" s="178"/>
      <c r="J44" s="153"/>
      <c r="K44" s="43"/>
    </row>
    <row r="45" spans="1:11" ht="19.5" customHeight="1">
      <c r="A45" s="61">
        <v>38</v>
      </c>
      <c r="B45" s="61" t="s">
        <v>1361</v>
      </c>
      <c r="C45" s="151" t="s">
        <v>1334</v>
      </c>
      <c r="D45" s="162" t="s">
        <v>1335</v>
      </c>
      <c r="E45" s="166" t="s">
        <v>181</v>
      </c>
      <c r="F45" s="152" t="s">
        <v>932</v>
      </c>
      <c r="G45" s="153"/>
      <c r="H45" s="153"/>
      <c r="I45" s="178"/>
      <c r="J45" s="153"/>
      <c r="K45" s="43"/>
    </row>
    <row r="46" spans="1:11" ht="19.5" customHeight="1">
      <c r="A46" s="61">
        <v>39</v>
      </c>
      <c r="B46" s="61" t="s">
        <v>1362</v>
      </c>
      <c r="C46" s="151" t="s">
        <v>1328</v>
      </c>
      <c r="D46" s="162" t="s">
        <v>1329</v>
      </c>
      <c r="E46" s="166" t="s">
        <v>181</v>
      </c>
      <c r="F46" s="152" t="s">
        <v>1330</v>
      </c>
      <c r="G46" s="153"/>
      <c r="H46" s="153"/>
      <c r="I46" s="178"/>
      <c r="J46" s="153"/>
      <c r="K46" s="43"/>
    </row>
    <row r="47" spans="1:11" ht="19.5" customHeight="1">
      <c r="A47" s="61">
        <v>40</v>
      </c>
      <c r="B47" s="61" t="s">
        <v>1363</v>
      </c>
      <c r="C47" s="151" t="s">
        <v>1336</v>
      </c>
      <c r="D47" s="162" t="s">
        <v>1337</v>
      </c>
      <c r="E47" s="166" t="s">
        <v>181</v>
      </c>
      <c r="F47" s="152" t="s">
        <v>1338</v>
      </c>
      <c r="G47" s="153"/>
      <c r="H47" s="153"/>
      <c r="I47" s="178"/>
      <c r="J47" s="153"/>
      <c r="K47" s="43"/>
    </row>
    <row r="48" spans="1:11" ht="19.5" customHeight="1">
      <c r="A48" s="61">
        <v>41</v>
      </c>
      <c r="B48" s="61" t="s">
        <v>1364</v>
      </c>
      <c r="C48" s="151" t="s">
        <v>1331</v>
      </c>
      <c r="D48" s="162" t="s">
        <v>1332</v>
      </c>
      <c r="E48" s="166" t="s">
        <v>181</v>
      </c>
      <c r="F48" s="152" t="s">
        <v>1333</v>
      </c>
      <c r="G48" s="153"/>
      <c r="H48" s="153"/>
      <c r="I48" s="178"/>
      <c r="J48" s="153"/>
      <c r="K48" s="43"/>
    </row>
    <row r="49" spans="1:11" ht="19.5" customHeight="1">
      <c r="A49" s="61">
        <v>42</v>
      </c>
      <c r="B49" s="61" t="s">
        <v>1365</v>
      </c>
      <c r="C49" s="151" t="s">
        <v>1339</v>
      </c>
      <c r="D49" s="162" t="s">
        <v>519</v>
      </c>
      <c r="E49" s="166" t="s">
        <v>181</v>
      </c>
      <c r="F49" s="152" t="s">
        <v>2001</v>
      </c>
      <c r="G49" s="153"/>
      <c r="H49" s="153"/>
      <c r="I49" s="178"/>
      <c r="J49" s="153"/>
      <c r="K49" s="43"/>
    </row>
    <row r="50" spans="1:11" ht="19.5" customHeight="1">
      <c r="A50" s="61">
        <v>43</v>
      </c>
      <c r="B50" s="61" t="s">
        <v>1366</v>
      </c>
      <c r="C50" s="151" t="s">
        <v>1347</v>
      </c>
      <c r="D50" s="162" t="s">
        <v>1348</v>
      </c>
      <c r="E50" s="166" t="s">
        <v>1341</v>
      </c>
      <c r="F50" s="152" t="s">
        <v>1349</v>
      </c>
      <c r="G50" s="153"/>
      <c r="H50" s="153"/>
      <c r="I50" s="178"/>
      <c r="J50" s="153"/>
      <c r="K50" s="43"/>
    </row>
    <row r="51" spans="1:11" ht="19.5" customHeight="1">
      <c r="A51" s="61">
        <v>44</v>
      </c>
      <c r="B51" s="61" t="s">
        <v>1367</v>
      </c>
      <c r="C51" s="151" t="s">
        <v>1340</v>
      </c>
      <c r="D51" s="162" t="s">
        <v>847</v>
      </c>
      <c r="E51" s="166" t="s">
        <v>1341</v>
      </c>
      <c r="F51" s="152" t="s">
        <v>1327</v>
      </c>
      <c r="G51" s="153"/>
      <c r="H51" s="153"/>
      <c r="I51" s="178"/>
      <c r="J51" s="153"/>
      <c r="K51" s="43"/>
    </row>
    <row r="52" spans="1:11" ht="19.5" customHeight="1">
      <c r="A52" s="61">
        <v>45</v>
      </c>
      <c r="B52" s="61" t="s">
        <v>1368</v>
      </c>
      <c r="C52" s="151" t="s">
        <v>1342</v>
      </c>
      <c r="D52" s="162" t="s">
        <v>1343</v>
      </c>
      <c r="E52" s="166" t="s">
        <v>1341</v>
      </c>
      <c r="F52" s="152" t="s">
        <v>1344</v>
      </c>
      <c r="G52" s="153"/>
      <c r="H52" s="153"/>
      <c r="I52" s="178"/>
      <c r="J52" s="153"/>
      <c r="K52" s="43"/>
    </row>
    <row r="54" ht="19.5" customHeight="1">
      <c r="A54" s="38" t="s">
        <v>495</v>
      </c>
    </row>
    <row r="55" ht="34.5" customHeight="1">
      <c r="A55" s="38" t="s">
        <v>496</v>
      </c>
    </row>
    <row r="56" ht="33.75" customHeight="1">
      <c r="A56" s="38" t="s">
        <v>497</v>
      </c>
    </row>
  </sheetData>
  <sheetProtection/>
  <mergeCells count="3">
    <mergeCell ref="A3:K3"/>
    <mergeCell ref="A4:K4"/>
    <mergeCell ref="A5:K5"/>
  </mergeCells>
  <printOptions/>
  <pageMargins left="0.22" right="0.2" top="0.43" bottom="0.29" header="0.3" footer="0.2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6.00390625" style="38" customWidth="1"/>
    <col min="2" max="2" width="9.28125" style="38" customWidth="1"/>
    <col min="3" max="3" width="12.7109375" style="38" customWidth="1"/>
    <col min="4" max="4" width="18.28125" style="38" customWidth="1"/>
    <col min="5" max="5" width="7.421875" style="38" customWidth="1"/>
    <col min="6" max="6" width="13.57421875" style="38" customWidth="1"/>
    <col min="7" max="9" width="8.140625" style="38" customWidth="1"/>
    <col min="10" max="10" width="10.421875" style="38" customWidth="1"/>
    <col min="11" max="11" width="9.42187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s="145" customFormat="1" ht="27" customHeight="1">
      <c r="A4" s="233" t="s">
        <v>2003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21.75" customHeight="1">
      <c r="A5" s="232" t="s">
        <v>1284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43" t="s">
        <v>500</v>
      </c>
      <c r="E7" s="144" t="s">
        <v>4</v>
      </c>
      <c r="F7" s="129" t="s">
        <v>5</v>
      </c>
      <c r="G7" s="138" t="s">
        <v>1977</v>
      </c>
      <c r="H7" s="138" t="s">
        <v>1978</v>
      </c>
      <c r="I7" s="139" t="s">
        <v>1981</v>
      </c>
      <c r="J7" s="138" t="s">
        <v>494</v>
      </c>
      <c r="K7" s="130" t="s">
        <v>58</v>
      </c>
    </row>
    <row r="8" spans="1:11" ht="22.5" customHeight="1">
      <c r="A8" s="146">
        <v>1</v>
      </c>
      <c r="B8" s="146" t="s">
        <v>1369</v>
      </c>
      <c r="C8" s="147" t="s">
        <v>1345</v>
      </c>
      <c r="D8" s="161" t="s">
        <v>1346</v>
      </c>
      <c r="E8" s="165" t="s">
        <v>1341</v>
      </c>
      <c r="F8" s="148" t="s">
        <v>859</v>
      </c>
      <c r="G8" s="179"/>
      <c r="H8" s="179"/>
      <c r="I8" s="179"/>
      <c r="J8" s="179"/>
      <c r="K8" s="150"/>
    </row>
    <row r="9" spans="1:11" ht="22.5" customHeight="1">
      <c r="A9" s="61">
        <v>2</v>
      </c>
      <c r="B9" s="61" t="s">
        <v>1370</v>
      </c>
      <c r="C9" s="151" t="s">
        <v>1381</v>
      </c>
      <c r="D9" s="162" t="s">
        <v>26</v>
      </c>
      <c r="E9" s="166" t="s">
        <v>1378</v>
      </c>
      <c r="F9" s="152" t="s">
        <v>1382</v>
      </c>
      <c r="G9" s="180"/>
      <c r="H9" s="180"/>
      <c r="I9" s="181"/>
      <c r="J9" s="180"/>
      <c r="K9" s="43"/>
    </row>
    <row r="10" spans="1:11" ht="22.5" customHeight="1">
      <c r="A10" s="61">
        <v>3</v>
      </c>
      <c r="B10" s="61" t="s">
        <v>1371</v>
      </c>
      <c r="C10" s="151" t="s">
        <v>1376</v>
      </c>
      <c r="D10" s="162" t="s">
        <v>1377</v>
      </c>
      <c r="E10" s="166" t="s">
        <v>1378</v>
      </c>
      <c r="F10" s="152" t="s">
        <v>484</v>
      </c>
      <c r="G10" s="180"/>
      <c r="H10" s="180"/>
      <c r="I10" s="181"/>
      <c r="J10" s="180"/>
      <c r="K10" s="43"/>
    </row>
    <row r="11" spans="1:11" ht="22.5" customHeight="1">
      <c r="A11" s="61">
        <v>4</v>
      </c>
      <c r="B11" s="61" t="s">
        <v>1372</v>
      </c>
      <c r="C11" s="151" t="s">
        <v>1379</v>
      </c>
      <c r="D11" s="162" t="s">
        <v>1380</v>
      </c>
      <c r="E11" s="166" t="s">
        <v>1378</v>
      </c>
      <c r="F11" s="152" t="s">
        <v>443</v>
      </c>
      <c r="G11" s="180"/>
      <c r="H11" s="180"/>
      <c r="I11" s="181"/>
      <c r="J11" s="180"/>
      <c r="K11" s="43"/>
    </row>
    <row r="12" spans="1:11" ht="22.5" customHeight="1">
      <c r="A12" s="61">
        <v>5</v>
      </c>
      <c r="B12" s="61" t="s">
        <v>1373</v>
      </c>
      <c r="C12" s="151" t="s">
        <v>1383</v>
      </c>
      <c r="D12" s="162" t="s">
        <v>1384</v>
      </c>
      <c r="E12" s="166" t="s">
        <v>273</v>
      </c>
      <c r="F12" s="152" t="s">
        <v>894</v>
      </c>
      <c r="G12" s="180"/>
      <c r="H12" s="180"/>
      <c r="I12" s="181"/>
      <c r="J12" s="180"/>
      <c r="K12" s="43"/>
    </row>
    <row r="13" spans="1:11" ht="22.5" customHeight="1">
      <c r="A13" s="61">
        <v>6</v>
      </c>
      <c r="B13" s="61" t="s">
        <v>1374</v>
      </c>
      <c r="C13" s="151" t="s">
        <v>1401</v>
      </c>
      <c r="D13" s="162" t="s">
        <v>1324</v>
      </c>
      <c r="E13" s="166" t="s">
        <v>361</v>
      </c>
      <c r="F13" s="152" t="s">
        <v>1402</v>
      </c>
      <c r="G13" s="180"/>
      <c r="H13" s="180"/>
      <c r="I13" s="181"/>
      <c r="J13" s="180"/>
      <c r="K13" s="43"/>
    </row>
    <row r="14" spans="1:11" ht="22.5" customHeight="1">
      <c r="A14" s="61">
        <v>7</v>
      </c>
      <c r="B14" s="61" t="s">
        <v>1418</v>
      </c>
      <c r="C14" s="151" t="s">
        <v>1406</v>
      </c>
      <c r="D14" s="162" t="s">
        <v>1407</v>
      </c>
      <c r="E14" s="166" t="s">
        <v>361</v>
      </c>
      <c r="F14" s="152" t="s">
        <v>1408</v>
      </c>
      <c r="G14" s="180"/>
      <c r="H14" s="180"/>
      <c r="I14" s="181"/>
      <c r="J14" s="180"/>
      <c r="K14" s="43"/>
    </row>
    <row r="15" spans="1:11" s="51" customFormat="1" ht="22.5" customHeight="1">
      <c r="A15" s="61">
        <v>8</v>
      </c>
      <c r="B15" s="61" t="s">
        <v>1419</v>
      </c>
      <c r="C15" s="151" t="s">
        <v>1392</v>
      </c>
      <c r="D15" s="162" t="s">
        <v>793</v>
      </c>
      <c r="E15" s="166" t="s">
        <v>361</v>
      </c>
      <c r="F15" s="152" t="s">
        <v>1393</v>
      </c>
      <c r="G15" s="180"/>
      <c r="H15" s="180"/>
      <c r="I15" s="181"/>
      <c r="J15" s="180"/>
      <c r="K15" s="43"/>
    </row>
    <row r="16" spans="1:11" ht="22.5" customHeight="1">
      <c r="A16" s="61">
        <v>9</v>
      </c>
      <c r="B16" s="61" t="s">
        <v>1420</v>
      </c>
      <c r="C16" s="151" t="s">
        <v>1396</v>
      </c>
      <c r="D16" s="162" t="s">
        <v>26</v>
      </c>
      <c r="E16" s="166" t="s">
        <v>361</v>
      </c>
      <c r="F16" s="152" t="s">
        <v>820</v>
      </c>
      <c r="G16" s="180"/>
      <c r="H16" s="180"/>
      <c r="I16" s="181"/>
      <c r="J16" s="180"/>
      <c r="K16" s="43"/>
    </row>
    <row r="17" spans="1:11" ht="22.5" customHeight="1">
      <c r="A17" s="61">
        <v>10</v>
      </c>
      <c r="B17" s="61" t="s">
        <v>1421</v>
      </c>
      <c r="C17" s="151" t="s">
        <v>1385</v>
      </c>
      <c r="D17" s="162" t="s">
        <v>619</v>
      </c>
      <c r="E17" s="166" t="s">
        <v>361</v>
      </c>
      <c r="F17" s="152" t="s">
        <v>1386</v>
      </c>
      <c r="G17" s="180"/>
      <c r="H17" s="180"/>
      <c r="I17" s="181"/>
      <c r="J17" s="180"/>
      <c r="K17" s="43"/>
    </row>
    <row r="18" spans="1:11" ht="22.5" customHeight="1">
      <c r="A18" s="61">
        <v>11</v>
      </c>
      <c r="B18" s="61" t="s">
        <v>1422</v>
      </c>
      <c r="C18" s="151" t="s">
        <v>1387</v>
      </c>
      <c r="D18" s="162" t="s">
        <v>1388</v>
      </c>
      <c r="E18" s="166" t="s">
        <v>361</v>
      </c>
      <c r="F18" s="152" t="s">
        <v>452</v>
      </c>
      <c r="G18" s="180"/>
      <c r="H18" s="180"/>
      <c r="I18" s="181"/>
      <c r="J18" s="180"/>
      <c r="K18" s="43"/>
    </row>
    <row r="19" spans="1:11" s="37" customFormat="1" ht="22.5" customHeight="1">
      <c r="A19" s="61">
        <v>12</v>
      </c>
      <c r="B19" s="61" t="s">
        <v>1423</v>
      </c>
      <c r="C19" s="151" t="s">
        <v>1394</v>
      </c>
      <c r="D19" s="162" t="s">
        <v>614</v>
      </c>
      <c r="E19" s="166" t="s">
        <v>361</v>
      </c>
      <c r="F19" s="152" t="s">
        <v>1395</v>
      </c>
      <c r="G19" s="180"/>
      <c r="H19" s="180"/>
      <c r="I19" s="181"/>
      <c r="J19" s="180"/>
      <c r="K19" s="154"/>
    </row>
    <row r="20" spans="1:11" ht="22.5" customHeight="1">
      <c r="A20" s="61">
        <v>13</v>
      </c>
      <c r="B20" s="61" t="s">
        <v>1424</v>
      </c>
      <c r="C20" s="151" t="s">
        <v>1397</v>
      </c>
      <c r="D20" s="162" t="s">
        <v>26</v>
      </c>
      <c r="E20" s="166" t="s">
        <v>361</v>
      </c>
      <c r="F20" s="152" t="s">
        <v>557</v>
      </c>
      <c r="G20" s="180"/>
      <c r="H20" s="180"/>
      <c r="I20" s="181"/>
      <c r="J20" s="180"/>
      <c r="K20" s="43"/>
    </row>
    <row r="21" spans="1:11" s="51" customFormat="1" ht="22.5" customHeight="1">
      <c r="A21" s="61">
        <v>14</v>
      </c>
      <c r="B21" s="61" t="s">
        <v>1425</v>
      </c>
      <c r="C21" s="151" t="s">
        <v>1389</v>
      </c>
      <c r="D21" s="162" t="s">
        <v>1390</v>
      </c>
      <c r="E21" s="166" t="s">
        <v>361</v>
      </c>
      <c r="F21" s="152" t="s">
        <v>1391</v>
      </c>
      <c r="G21" s="180"/>
      <c r="H21" s="180"/>
      <c r="I21" s="180"/>
      <c r="J21" s="180"/>
      <c r="K21" s="49"/>
    </row>
    <row r="22" spans="1:11" ht="22.5" customHeight="1">
      <c r="A22" s="61">
        <v>15</v>
      </c>
      <c r="B22" s="61" t="s">
        <v>1426</v>
      </c>
      <c r="C22" s="151" t="s">
        <v>1403</v>
      </c>
      <c r="D22" s="162" t="s">
        <v>1404</v>
      </c>
      <c r="E22" s="166" t="s">
        <v>361</v>
      </c>
      <c r="F22" s="152" t="s">
        <v>1405</v>
      </c>
      <c r="G22" s="180"/>
      <c r="H22" s="180"/>
      <c r="I22" s="180"/>
      <c r="J22" s="180"/>
      <c r="K22" s="43"/>
    </row>
    <row r="23" spans="1:11" ht="22.5" customHeight="1">
      <c r="A23" s="61">
        <v>16</v>
      </c>
      <c r="B23" s="61" t="s">
        <v>1427</v>
      </c>
      <c r="C23" s="151" t="s">
        <v>1398</v>
      </c>
      <c r="D23" s="162" t="s">
        <v>1399</v>
      </c>
      <c r="E23" s="166" t="s">
        <v>361</v>
      </c>
      <c r="F23" s="152" t="s">
        <v>1400</v>
      </c>
      <c r="G23" s="180"/>
      <c r="H23" s="180"/>
      <c r="I23" s="180"/>
      <c r="J23" s="180"/>
      <c r="K23" s="43"/>
    </row>
    <row r="24" spans="1:11" ht="22.5" customHeight="1">
      <c r="A24" s="61">
        <v>17</v>
      </c>
      <c r="B24" s="61" t="s">
        <v>1428</v>
      </c>
      <c r="C24" s="151" t="s">
        <v>1409</v>
      </c>
      <c r="D24" s="162" t="s">
        <v>614</v>
      </c>
      <c r="E24" s="166" t="s">
        <v>1410</v>
      </c>
      <c r="F24" s="152" t="s">
        <v>1411</v>
      </c>
      <c r="G24" s="180"/>
      <c r="H24" s="180"/>
      <c r="I24" s="180"/>
      <c r="J24" s="180"/>
      <c r="K24" s="43"/>
    </row>
    <row r="25" spans="1:11" ht="22.5" customHeight="1">
      <c r="A25" s="61">
        <v>18</v>
      </c>
      <c r="B25" s="61" t="s">
        <v>1429</v>
      </c>
      <c r="C25" s="151" t="s">
        <v>1412</v>
      </c>
      <c r="D25" s="162" t="s">
        <v>858</v>
      </c>
      <c r="E25" s="166" t="s">
        <v>1413</v>
      </c>
      <c r="F25" s="152" t="s">
        <v>1327</v>
      </c>
      <c r="G25" s="180"/>
      <c r="H25" s="180"/>
      <c r="I25" s="180"/>
      <c r="J25" s="180"/>
      <c r="K25" s="43"/>
    </row>
    <row r="26" spans="1:11" ht="22.5" customHeight="1">
      <c r="A26" s="61">
        <v>19</v>
      </c>
      <c r="B26" s="61" t="s">
        <v>1430</v>
      </c>
      <c r="C26" s="151" t="s">
        <v>1414</v>
      </c>
      <c r="D26" s="162" t="s">
        <v>1415</v>
      </c>
      <c r="E26" s="166" t="s">
        <v>1416</v>
      </c>
      <c r="F26" s="152" t="s">
        <v>1417</v>
      </c>
      <c r="G26" s="180"/>
      <c r="H26" s="180"/>
      <c r="I26" s="180"/>
      <c r="J26" s="180"/>
      <c r="K26" s="43"/>
    </row>
    <row r="27" spans="1:11" ht="22.5" customHeight="1">
      <c r="A27" s="61">
        <v>20</v>
      </c>
      <c r="B27" s="61" t="s">
        <v>1431</v>
      </c>
      <c r="C27" s="151" t="s">
        <v>1437</v>
      </c>
      <c r="D27" s="162" t="s">
        <v>596</v>
      </c>
      <c r="E27" s="166" t="s">
        <v>1438</v>
      </c>
      <c r="F27" s="152" t="s">
        <v>1439</v>
      </c>
      <c r="G27" s="180"/>
      <c r="H27" s="180"/>
      <c r="I27" s="180"/>
      <c r="J27" s="180"/>
      <c r="K27" s="43"/>
    </row>
    <row r="28" spans="1:11" ht="22.5" customHeight="1">
      <c r="A28" s="61">
        <v>21</v>
      </c>
      <c r="B28" s="61" t="s">
        <v>1432</v>
      </c>
      <c r="C28" s="151" t="s">
        <v>1440</v>
      </c>
      <c r="D28" s="162" t="s">
        <v>1441</v>
      </c>
      <c r="E28" s="166" t="s">
        <v>243</v>
      </c>
      <c r="F28" s="152" t="s">
        <v>1442</v>
      </c>
      <c r="G28" s="180"/>
      <c r="H28" s="180"/>
      <c r="I28" s="180"/>
      <c r="J28" s="180"/>
      <c r="K28" s="43"/>
    </row>
    <row r="29" spans="1:11" ht="22.5" customHeight="1">
      <c r="A29" s="61">
        <v>22</v>
      </c>
      <c r="B29" s="61" t="s">
        <v>1433</v>
      </c>
      <c r="C29" s="151" t="s">
        <v>1445</v>
      </c>
      <c r="D29" s="162" t="s">
        <v>94</v>
      </c>
      <c r="E29" s="166" t="s">
        <v>1444</v>
      </c>
      <c r="F29" s="152" t="s">
        <v>624</v>
      </c>
      <c r="G29" s="180"/>
      <c r="H29" s="180"/>
      <c r="I29" s="182"/>
      <c r="J29" s="180"/>
      <c r="K29" s="43"/>
    </row>
    <row r="30" spans="1:11" ht="22.5" customHeight="1">
      <c r="A30" s="61">
        <v>23</v>
      </c>
      <c r="B30" s="61" t="s">
        <v>1434</v>
      </c>
      <c r="C30" s="151" t="s">
        <v>1443</v>
      </c>
      <c r="D30" s="162" t="s">
        <v>26</v>
      </c>
      <c r="E30" s="166" t="s">
        <v>1444</v>
      </c>
      <c r="F30" s="152" t="s">
        <v>1159</v>
      </c>
      <c r="G30" s="180"/>
      <c r="H30" s="180"/>
      <c r="I30" s="180"/>
      <c r="J30" s="180"/>
      <c r="K30" s="43"/>
    </row>
    <row r="31" spans="1:11" ht="22.5" customHeight="1">
      <c r="A31" s="61">
        <v>24</v>
      </c>
      <c r="B31" s="61" t="s">
        <v>1435</v>
      </c>
      <c r="C31" s="151" t="s">
        <v>1458</v>
      </c>
      <c r="D31" s="162" t="s">
        <v>1324</v>
      </c>
      <c r="E31" s="166" t="s">
        <v>1449</v>
      </c>
      <c r="F31" s="152" t="s">
        <v>1320</v>
      </c>
      <c r="G31" s="180"/>
      <c r="H31" s="180"/>
      <c r="I31" s="180"/>
      <c r="J31" s="180"/>
      <c r="K31" s="43"/>
    </row>
    <row r="32" spans="1:11" ht="22.5" customHeight="1">
      <c r="A32" s="61">
        <v>25</v>
      </c>
      <c r="B32" s="61" t="s">
        <v>1533</v>
      </c>
      <c r="C32" s="151" t="s">
        <v>1460</v>
      </c>
      <c r="D32" s="162" t="s">
        <v>1461</v>
      </c>
      <c r="E32" s="166" t="s">
        <v>1449</v>
      </c>
      <c r="F32" s="152" t="s">
        <v>752</v>
      </c>
      <c r="G32" s="180"/>
      <c r="H32" s="180"/>
      <c r="I32" s="180"/>
      <c r="J32" s="180"/>
      <c r="K32" s="43"/>
    </row>
    <row r="34" ht="17.25" customHeight="1">
      <c r="A34" s="38" t="s">
        <v>495</v>
      </c>
    </row>
    <row r="35" ht="30.75" customHeight="1">
      <c r="A35" s="38" t="s">
        <v>496</v>
      </c>
    </row>
    <row r="36" ht="28.5" customHeight="1">
      <c r="A36" s="38" t="s">
        <v>497</v>
      </c>
    </row>
  </sheetData>
  <sheetProtection/>
  <mergeCells count="3">
    <mergeCell ref="A3:K3"/>
    <mergeCell ref="A4:K4"/>
    <mergeCell ref="A5:K5"/>
  </mergeCells>
  <printOptions/>
  <pageMargins left="0.3" right="0.2" top="0.39" bottom="0.44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7"/>
  <sheetViews>
    <sheetView zoomScalePageLayoutView="0" workbookViewId="0" topLeftCell="A46">
      <selection activeCell="H51" sqref="H51"/>
    </sheetView>
  </sheetViews>
  <sheetFormatPr defaultColWidth="9.140625" defaultRowHeight="15"/>
  <cols>
    <col min="1" max="1" width="9.140625" style="10" customWidth="1"/>
    <col min="2" max="2" width="27.57421875" style="7" customWidth="1"/>
    <col min="3" max="3" width="14.00390625" style="7" customWidth="1"/>
    <col min="4" max="4" width="17.8515625" style="10" customWidth="1"/>
    <col min="5" max="5" width="18.7109375" style="7" customWidth="1"/>
    <col min="6" max="6" width="15.421875" style="27" customWidth="1"/>
    <col min="7" max="7" width="16.421875" style="7" bestFit="1" customWidth="1"/>
    <col min="8" max="8" width="20.421875" style="7" customWidth="1"/>
    <col min="9" max="16384" width="9.140625" style="7" customWidth="1"/>
  </cols>
  <sheetData>
    <row r="3" spans="1:7" ht="32.25" customHeight="1">
      <c r="A3" s="188" t="s">
        <v>169</v>
      </c>
      <c r="B3" s="188"/>
      <c r="C3" s="188"/>
      <c r="D3" s="188"/>
      <c r="E3" s="188"/>
      <c r="F3" s="188"/>
      <c r="G3" s="188"/>
    </row>
    <row r="4" ht="19.5" thickBot="1"/>
    <row r="5" spans="1:7" ht="27.75" customHeight="1" thickTop="1">
      <c r="A5" s="28" t="s">
        <v>2</v>
      </c>
      <c r="B5" s="29" t="s">
        <v>168</v>
      </c>
      <c r="C5" s="29" t="s">
        <v>4</v>
      </c>
      <c r="D5" s="29" t="s">
        <v>5</v>
      </c>
      <c r="E5" s="29" t="s">
        <v>165</v>
      </c>
      <c r="F5" s="30" t="s">
        <v>76</v>
      </c>
      <c r="G5" s="31" t="s">
        <v>116</v>
      </c>
    </row>
    <row r="6" spans="1:7" ht="27.75" customHeight="1">
      <c r="A6" s="12">
        <v>1</v>
      </c>
      <c r="B6" s="8" t="s">
        <v>154</v>
      </c>
      <c r="C6" s="8" t="s">
        <v>36</v>
      </c>
      <c r="D6" s="20" t="s">
        <v>167</v>
      </c>
      <c r="E6" s="8" t="s">
        <v>92</v>
      </c>
      <c r="F6" s="23">
        <v>500000</v>
      </c>
      <c r="G6" s="9"/>
    </row>
    <row r="7" spans="1:7" s="71" customFormat="1" ht="27.75" customHeight="1">
      <c r="A7" s="66">
        <v>2</v>
      </c>
      <c r="B7" s="67" t="s">
        <v>69</v>
      </c>
      <c r="C7" s="67" t="s">
        <v>68</v>
      </c>
      <c r="D7" s="72" t="s">
        <v>70</v>
      </c>
      <c r="E7" s="67" t="s">
        <v>28</v>
      </c>
      <c r="F7" s="69">
        <v>500000</v>
      </c>
      <c r="G7" s="70"/>
    </row>
    <row r="8" spans="1:7" ht="27.75" customHeight="1">
      <c r="A8" s="12">
        <v>3</v>
      </c>
      <c r="B8" s="8" t="s">
        <v>18</v>
      </c>
      <c r="C8" s="8" t="s">
        <v>19</v>
      </c>
      <c r="D8" s="20" t="s">
        <v>166</v>
      </c>
      <c r="E8" s="8" t="s">
        <v>21</v>
      </c>
      <c r="F8" s="23">
        <v>500000</v>
      </c>
      <c r="G8" s="9"/>
    </row>
    <row r="9" spans="1:7" ht="27.75" customHeight="1">
      <c r="A9" s="12">
        <v>4</v>
      </c>
      <c r="B9" s="8" t="s">
        <v>155</v>
      </c>
      <c r="C9" s="8" t="s">
        <v>72</v>
      </c>
      <c r="D9" s="20" t="s">
        <v>73</v>
      </c>
      <c r="E9" s="8" t="s">
        <v>74</v>
      </c>
      <c r="F9" s="23">
        <v>500000</v>
      </c>
      <c r="G9" s="9"/>
    </row>
    <row r="10" spans="1:7" ht="27.75" customHeight="1">
      <c r="A10" s="12">
        <v>5</v>
      </c>
      <c r="B10" s="8" t="s">
        <v>161</v>
      </c>
      <c r="C10" s="8" t="s">
        <v>91</v>
      </c>
      <c r="D10" s="26">
        <v>32059</v>
      </c>
      <c r="E10" s="8" t="s">
        <v>92</v>
      </c>
      <c r="F10" s="23">
        <v>500000</v>
      </c>
      <c r="G10" s="9"/>
    </row>
    <row r="11" spans="1:7" ht="27.75" customHeight="1">
      <c r="A11" s="12">
        <v>6</v>
      </c>
      <c r="B11" s="8" t="s">
        <v>162</v>
      </c>
      <c r="C11" s="8" t="s">
        <v>36</v>
      </c>
      <c r="D11" s="26">
        <v>32852</v>
      </c>
      <c r="E11" s="8" t="s">
        <v>21</v>
      </c>
      <c r="F11" s="23">
        <v>500000</v>
      </c>
      <c r="G11" s="9"/>
    </row>
    <row r="12" spans="1:7" ht="27.75" customHeight="1">
      <c r="A12" s="12">
        <v>7</v>
      </c>
      <c r="B12" s="8" t="s">
        <v>56</v>
      </c>
      <c r="C12" s="8" t="s">
        <v>57</v>
      </c>
      <c r="D12" s="26">
        <v>29810</v>
      </c>
      <c r="E12" s="8" t="s">
        <v>28</v>
      </c>
      <c r="F12" s="23">
        <v>500000</v>
      </c>
      <c r="G12" s="9"/>
    </row>
    <row r="13" spans="1:7" ht="27.75" customHeight="1">
      <c r="A13" s="12">
        <v>8</v>
      </c>
      <c r="B13" s="8" t="s">
        <v>112</v>
      </c>
      <c r="C13" s="8" t="s">
        <v>95</v>
      </c>
      <c r="D13" s="20" t="s">
        <v>113</v>
      </c>
      <c r="E13" s="8" t="s">
        <v>21</v>
      </c>
      <c r="F13" s="23">
        <v>500000</v>
      </c>
      <c r="G13" s="9"/>
    </row>
    <row r="14" spans="1:7" ht="27.75" customHeight="1">
      <c r="A14" s="12">
        <v>9</v>
      </c>
      <c r="B14" s="8" t="s">
        <v>171</v>
      </c>
      <c r="C14" s="8" t="s">
        <v>39</v>
      </c>
      <c r="D14" s="26">
        <v>31208</v>
      </c>
      <c r="E14" s="8" t="s">
        <v>40</v>
      </c>
      <c r="F14" s="23">
        <v>500000</v>
      </c>
      <c r="G14" s="9"/>
    </row>
    <row r="15" spans="1:7" ht="27.75" customHeight="1">
      <c r="A15" s="12">
        <v>10</v>
      </c>
      <c r="B15" s="8" t="s">
        <v>183</v>
      </c>
      <c r="C15" s="8" t="s">
        <v>60</v>
      </c>
      <c r="D15" s="20" t="s">
        <v>184</v>
      </c>
      <c r="E15" s="8" t="s">
        <v>92</v>
      </c>
      <c r="F15" s="23">
        <v>500000</v>
      </c>
      <c r="G15" s="9"/>
    </row>
    <row r="16" spans="1:7" ht="27.75" customHeight="1">
      <c r="A16" s="12">
        <v>11</v>
      </c>
      <c r="B16" s="8" t="s">
        <v>88</v>
      </c>
      <c r="C16" s="8" t="s">
        <v>87</v>
      </c>
      <c r="D16" s="20" t="s">
        <v>190</v>
      </c>
      <c r="E16" s="8" t="s">
        <v>55</v>
      </c>
      <c r="F16" s="23">
        <v>500000</v>
      </c>
      <c r="G16" s="9"/>
    </row>
    <row r="17" spans="1:7" ht="27.75" customHeight="1">
      <c r="A17" s="12">
        <v>12</v>
      </c>
      <c r="B17" s="8" t="s">
        <v>197</v>
      </c>
      <c r="C17" s="8" t="s">
        <v>47</v>
      </c>
      <c r="D17" s="20" t="s">
        <v>198</v>
      </c>
      <c r="E17" s="8" t="s">
        <v>48</v>
      </c>
      <c r="F17" s="23">
        <v>500000</v>
      </c>
      <c r="G17" s="9"/>
    </row>
    <row r="18" spans="1:7" ht="27.75" customHeight="1">
      <c r="A18" s="12">
        <v>13</v>
      </c>
      <c r="B18" s="8" t="s">
        <v>199</v>
      </c>
      <c r="C18" s="8" t="s">
        <v>85</v>
      </c>
      <c r="D18" s="20" t="s">
        <v>200</v>
      </c>
      <c r="E18" s="8" t="s">
        <v>28</v>
      </c>
      <c r="F18" s="23">
        <v>500000</v>
      </c>
      <c r="G18" s="9"/>
    </row>
    <row r="19" spans="1:7" ht="27.75" customHeight="1">
      <c r="A19" s="12">
        <v>14</v>
      </c>
      <c r="B19" s="8" t="s">
        <v>26</v>
      </c>
      <c r="C19" s="8" t="s">
        <v>218</v>
      </c>
      <c r="D19" s="20" t="s">
        <v>219</v>
      </c>
      <c r="E19" s="8" t="s">
        <v>74</v>
      </c>
      <c r="F19" s="23">
        <v>500000</v>
      </c>
      <c r="G19" s="9"/>
    </row>
    <row r="20" spans="1:7" ht="27.75" customHeight="1">
      <c r="A20" s="12">
        <v>15</v>
      </c>
      <c r="B20" s="8" t="s">
        <v>180</v>
      </c>
      <c r="C20" s="8" t="s">
        <v>181</v>
      </c>
      <c r="D20" s="20" t="s">
        <v>182</v>
      </c>
      <c r="E20" s="8" t="s">
        <v>28</v>
      </c>
      <c r="F20" s="23">
        <v>500000</v>
      </c>
      <c r="G20" s="9"/>
    </row>
    <row r="21" spans="1:7" ht="27.75" customHeight="1">
      <c r="A21" s="12">
        <v>16</v>
      </c>
      <c r="B21" s="8" t="s">
        <v>226</v>
      </c>
      <c r="C21" s="8" t="s">
        <v>176</v>
      </c>
      <c r="D21" s="20" t="s">
        <v>227</v>
      </c>
      <c r="E21" s="8" t="s">
        <v>178</v>
      </c>
      <c r="F21" s="23">
        <v>500000</v>
      </c>
      <c r="G21" s="9"/>
    </row>
    <row r="22" spans="1:7" ht="27.75" customHeight="1">
      <c r="A22" s="12">
        <v>17</v>
      </c>
      <c r="B22" s="8" t="s">
        <v>49</v>
      </c>
      <c r="C22" s="8" t="s">
        <v>50</v>
      </c>
      <c r="D22" s="26">
        <v>26341</v>
      </c>
      <c r="E22" s="8" t="s">
        <v>51</v>
      </c>
      <c r="F22" s="23">
        <v>500000</v>
      </c>
      <c r="G22" s="9"/>
    </row>
    <row r="23" spans="1:7" ht="27.75" customHeight="1">
      <c r="A23" s="12">
        <v>18</v>
      </c>
      <c r="B23" s="8" t="s">
        <v>49</v>
      </c>
      <c r="C23" s="8" t="s">
        <v>262</v>
      </c>
      <c r="D23" s="20" t="s">
        <v>263</v>
      </c>
      <c r="E23" s="8" t="s">
        <v>240</v>
      </c>
      <c r="F23" s="23">
        <v>500000</v>
      </c>
      <c r="G23" s="9"/>
    </row>
    <row r="24" spans="1:7" ht="27.75" customHeight="1">
      <c r="A24" s="12">
        <v>19</v>
      </c>
      <c r="B24" s="8" t="s">
        <v>265</v>
      </c>
      <c r="C24" s="8" t="s">
        <v>266</v>
      </c>
      <c r="D24" s="20" t="s">
        <v>267</v>
      </c>
      <c r="E24" s="8" t="s">
        <v>268</v>
      </c>
      <c r="F24" s="23">
        <v>500000</v>
      </c>
      <c r="G24" s="9"/>
    </row>
    <row r="25" spans="1:7" ht="27.75" customHeight="1">
      <c r="A25" s="12">
        <v>20</v>
      </c>
      <c r="B25" s="8" t="s">
        <v>275</v>
      </c>
      <c r="C25" s="8" t="s">
        <v>60</v>
      </c>
      <c r="D25" s="20" t="s">
        <v>61</v>
      </c>
      <c r="E25" s="8" t="s">
        <v>28</v>
      </c>
      <c r="F25" s="23">
        <v>500000</v>
      </c>
      <c r="G25" s="9"/>
    </row>
    <row r="26" spans="1:7" ht="27.75" customHeight="1">
      <c r="A26" s="12">
        <v>21</v>
      </c>
      <c r="B26" s="8" t="s">
        <v>276</v>
      </c>
      <c r="C26" s="8" t="s">
        <v>50</v>
      </c>
      <c r="D26" s="26">
        <v>28803</v>
      </c>
      <c r="E26" s="8" t="s">
        <v>28</v>
      </c>
      <c r="F26" s="23">
        <v>500000</v>
      </c>
      <c r="G26" s="9"/>
    </row>
    <row r="27" spans="1:7" ht="27.75" customHeight="1">
      <c r="A27" s="12">
        <v>22</v>
      </c>
      <c r="B27" s="8" t="s">
        <v>276</v>
      </c>
      <c r="C27" s="8" t="s">
        <v>284</v>
      </c>
      <c r="D27" s="20" t="s">
        <v>83</v>
      </c>
      <c r="E27" s="8" t="s">
        <v>21</v>
      </c>
      <c r="F27" s="23">
        <v>500000</v>
      </c>
      <c r="G27" s="9"/>
    </row>
    <row r="28" spans="1:7" ht="27.75" customHeight="1">
      <c r="A28" s="12">
        <v>23</v>
      </c>
      <c r="B28" s="8" t="s">
        <v>292</v>
      </c>
      <c r="C28" s="8" t="s">
        <v>293</v>
      </c>
      <c r="D28" s="20" t="s">
        <v>294</v>
      </c>
      <c r="E28" s="8" t="s">
        <v>28</v>
      </c>
      <c r="F28" s="23">
        <v>500000</v>
      </c>
      <c r="G28" s="9"/>
    </row>
    <row r="29" spans="1:7" ht="27.75" customHeight="1">
      <c r="A29" s="12">
        <v>24</v>
      </c>
      <c r="B29" s="8" t="s">
        <v>207</v>
      </c>
      <c r="C29" s="8" t="s">
        <v>45</v>
      </c>
      <c r="D29" s="20" t="s">
        <v>208</v>
      </c>
      <c r="E29" s="8" t="s">
        <v>51</v>
      </c>
      <c r="F29" s="23">
        <v>500000</v>
      </c>
      <c r="G29" s="9"/>
    </row>
    <row r="30" spans="1:7" ht="27.75" customHeight="1">
      <c r="A30" s="12">
        <v>25</v>
      </c>
      <c r="B30" s="8" t="s">
        <v>29</v>
      </c>
      <c r="C30" s="8" t="s">
        <v>30</v>
      </c>
      <c r="D30" s="26">
        <v>30353</v>
      </c>
      <c r="E30" s="8" t="s">
        <v>28</v>
      </c>
      <c r="F30" s="23">
        <v>500000</v>
      </c>
      <c r="G30" s="9"/>
    </row>
    <row r="31" spans="1:7" ht="27.75" customHeight="1">
      <c r="A31" s="12">
        <v>26</v>
      </c>
      <c r="B31" s="8" t="s">
        <v>269</v>
      </c>
      <c r="C31" s="8" t="s">
        <v>270</v>
      </c>
      <c r="D31" s="20" t="s">
        <v>271</v>
      </c>
      <c r="E31" s="8" t="s">
        <v>332</v>
      </c>
      <c r="F31" s="23">
        <v>500000</v>
      </c>
      <c r="G31" s="9"/>
    </row>
    <row r="32" spans="1:7" s="71" customFormat="1" ht="27.75" customHeight="1">
      <c r="A32" s="66">
        <v>27</v>
      </c>
      <c r="B32" s="67" t="s">
        <v>338</v>
      </c>
      <c r="C32" s="67" t="s">
        <v>260</v>
      </c>
      <c r="D32" s="72" t="s">
        <v>339</v>
      </c>
      <c r="E32" s="67" t="s">
        <v>340</v>
      </c>
      <c r="F32" s="69">
        <v>500000</v>
      </c>
      <c r="G32" s="70"/>
    </row>
    <row r="33" spans="1:7" ht="27.75" customHeight="1">
      <c r="A33" s="12">
        <v>28</v>
      </c>
      <c r="B33" s="8" t="s">
        <v>333</v>
      </c>
      <c r="C33" s="8" t="s">
        <v>334</v>
      </c>
      <c r="D33" s="20" t="s">
        <v>335</v>
      </c>
      <c r="E33" s="8" t="s">
        <v>28</v>
      </c>
      <c r="F33" s="23">
        <v>500000</v>
      </c>
      <c r="G33" s="9"/>
    </row>
    <row r="34" spans="1:7" ht="27.75" customHeight="1">
      <c r="A34" s="12">
        <v>29</v>
      </c>
      <c r="B34" s="8" t="s">
        <v>342</v>
      </c>
      <c r="C34" s="8" t="s">
        <v>47</v>
      </c>
      <c r="D34" s="26">
        <v>33247</v>
      </c>
      <c r="E34" s="8" t="s">
        <v>28</v>
      </c>
      <c r="F34" s="23">
        <v>500000</v>
      </c>
      <c r="G34" s="9"/>
    </row>
    <row r="35" spans="1:7" ht="27.75" customHeight="1">
      <c r="A35" s="12">
        <v>30</v>
      </c>
      <c r="B35" s="8" t="s">
        <v>306</v>
      </c>
      <c r="C35" s="8" t="s">
        <v>307</v>
      </c>
      <c r="D35" s="26">
        <v>29708</v>
      </c>
      <c r="E35" s="8" t="s">
        <v>258</v>
      </c>
      <c r="F35" s="23">
        <v>500000</v>
      </c>
      <c r="G35" s="9"/>
    </row>
    <row r="36" spans="1:7" ht="27.75" customHeight="1">
      <c r="A36" s="12">
        <v>31</v>
      </c>
      <c r="B36" s="8" t="s">
        <v>356</v>
      </c>
      <c r="C36" s="8" t="s">
        <v>72</v>
      </c>
      <c r="D36" s="20" t="s">
        <v>315</v>
      </c>
      <c r="E36" s="8" t="s">
        <v>316</v>
      </c>
      <c r="F36" s="23">
        <v>500000</v>
      </c>
      <c r="G36" s="9"/>
    </row>
    <row r="37" spans="1:7" ht="27.75" customHeight="1">
      <c r="A37" s="73">
        <v>32</v>
      </c>
      <c r="B37" s="8" t="s">
        <v>33</v>
      </c>
      <c r="C37" s="8" t="s">
        <v>19</v>
      </c>
      <c r="D37" s="20" t="s">
        <v>34</v>
      </c>
      <c r="E37" s="8" t="s">
        <v>28</v>
      </c>
      <c r="F37" s="23">
        <v>500000</v>
      </c>
      <c r="G37" s="9"/>
    </row>
    <row r="38" spans="1:7" s="71" customFormat="1" ht="27.75" customHeight="1">
      <c r="A38" s="73">
        <v>33</v>
      </c>
      <c r="B38" s="67" t="s">
        <v>360</v>
      </c>
      <c r="C38" s="67" t="s">
        <v>361</v>
      </c>
      <c r="D38" s="68">
        <v>27767</v>
      </c>
      <c r="E38" s="67" t="s">
        <v>362</v>
      </c>
      <c r="F38" s="69">
        <v>500000</v>
      </c>
      <c r="G38" s="70"/>
    </row>
    <row r="39" spans="1:8" ht="27.75" customHeight="1">
      <c r="A39" s="73">
        <v>34</v>
      </c>
      <c r="B39" s="8" t="s">
        <v>64</v>
      </c>
      <c r="C39" s="8" t="s">
        <v>65</v>
      </c>
      <c r="D39" s="26" t="s">
        <v>363</v>
      </c>
      <c r="E39" s="8" t="s">
        <v>318</v>
      </c>
      <c r="F39" s="23">
        <v>500000</v>
      </c>
      <c r="G39" s="9"/>
      <c r="H39" s="7" t="s">
        <v>364</v>
      </c>
    </row>
    <row r="40" spans="1:7" ht="27.75" customHeight="1">
      <c r="A40" s="73">
        <v>35</v>
      </c>
      <c r="B40" s="8" t="s">
        <v>84</v>
      </c>
      <c r="C40" s="8" t="s">
        <v>85</v>
      </c>
      <c r="D40" s="26" t="s">
        <v>367</v>
      </c>
      <c r="E40" s="8" t="s">
        <v>28</v>
      </c>
      <c r="F40" s="23">
        <v>500000</v>
      </c>
      <c r="G40" s="9"/>
    </row>
    <row r="41" spans="1:8" ht="27.75" customHeight="1">
      <c r="A41" s="73">
        <v>36</v>
      </c>
      <c r="B41" s="8" t="s">
        <v>193</v>
      </c>
      <c r="C41" s="8" t="s">
        <v>27</v>
      </c>
      <c r="D41" s="26">
        <v>32851</v>
      </c>
      <c r="E41" s="8" t="s">
        <v>28</v>
      </c>
      <c r="F41" s="23">
        <v>500000</v>
      </c>
      <c r="G41" s="9"/>
      <c r="H41" s="7" t="s">
        <v>373</v>
      </c>
    </row>
    <row r="42" spans="1:7" ht="27.75" customHeight="1">
      <c r="A42" s="73">
        <v>37</v>
      </c>
      <c r="B42" s="8" t="s">
        <v>369</v>
      </c>
      <c r="C42" s="8" t="s">
        <v>24</v>
      </c>
      <c r="D42" s="26">
        <v>33064</v>
      </c>
      <c r="E42" s="8" t="s">
        <v>332</v>
      </c>
      <c r="F42" s="23">
        <v>500000</v>
      </c>
      <c r="G42" s="9"/>
    </row>
    <row r="43" spans="1:8" ht="27.75" customHeight="1">
      <c r="A43" s="73">
        <v>38</v>
      </c>
      <c r="B43" s="8" t="s">
        <v>370</v>
      </c>
      <c r="C43" s="8" t="s">
        <v>95</v>
      </c>
      <c r="D43" s="26" t="s">
        <v>371</v>
      </c>
      <c r="E43" s="8" t="s">
        <v>92</v>
      </c>
      <c r="F43" s="23">
        <v>500000</v>
      </c>
      <c r="G43" s="9"/>
      <c r="H43" s="7" t="s">
        <v>372</v>
      </c>
    </row>
    <row r="44" spans="1:7" ht="27.75" customHeight="1">
      <c r="A44" s="73">
        <v>39</v>
      </c>
      <c r="B44" s="8" t="s">
        <v>296</v>
      </c>
      <c r="C44" s="8" t="s">
        <v>297</v>
      </c>
      <c r="D44" s="26">
        <v>29502</v>
      </c>
      <c r="E44" s="8" t="s">
        <v>28</v>
      </c>
      <c r="F44" s="23">
        <v>500000</v>
      </c>
      <c r="G44" s="9"/>
    </row>
    <row r="45" spans="1:7" ht="27.75" customHeight="1">
      <c r="A45" s="73">
        <v>40</v>
      </c>
      <c r="B45" s="8" t="s">
        <v>35</v>
      </c>
      <c r="C45" s="8" t="s">
        <v>36</v>
      </c>
      <c r="D45" s="26" t="s">
        <v>37</v>
      </c>
      <c r="E45" s="8" t="s">
        <v>21</v>
      </c>
      <c r="F45" s="23">
        <v>500000</v>
      </c>
      <c r="G45" s="9"/>
    </row>
    <row r="46" spans="1:7" ht="27.75" customHeight="1">
      <c r="A46" s="73">
        <v>41</v>
      </c>
      <c r="B46" s="8" t="s">
        <v>375</v>
      </c>
      <c r="C46" s="8" t="s">
        <v>243</v>
      </c>
      <c r="D46" s="26" t="s">
        <v>291</v>
      </c>
      <c r="E46" s="8" t="s">
        <v>244</v>
      </c>
      <c r="F46" s="23">
        <v>500000</v>
      </c>
      <c r="G46" s="9"/>
    </row>
    <row r="47" spans="1:8" ht="27.75" customHeight="1">
      <c r="A47" s="73">
        <v>42</v>
      </c>
      <c r="B47" s="8" t="s">
        <v>376</v>
      </c>
      <c r="C47" s="8" t="s">
        <v>211</v>
      </c>
      <c r="D47" s="26" t="s">
        <v>212</v>
      </c>
      <c r="E47" s="8" t="s">
        <v>28</v>
      </c>
      <c r="F47" s="23">
        <v>500000</v>
      </c>
      <c r="G47" s="9"/>
      <c r="H47" s="7" t="s">
        <v>377</v>
      </c>
    </row>
    <row r="48" spans="1:7" ht="27.75" customHeight="1">
      <c r="A48" s="73">
        <v>43</v>
      </c>
      <c r="B48" s="8" t="s">
        <v>203</v>
      </c>
      <c r="C48" s="8" t="s">
        <v>204</v>
      </c>
      <c r="D48" s="26" t="s">
        <v>205</v>
      </c>
      <c r="E48" s="8" t="s">
        <v>332</v>
      </c>
      <c r="F48" s="23">
        <v>500000</v>
      </c>
      <c r="G48" s="9"/>
    </row>
    <row r="49" spans="1:7" ht="27.75" customHeight="1">
      <c r="A49" s="73">
        <v>44</v>
      </c>
      <c r="B49" s="8" t="s">
        <v>230</v>
      </c>
      <c r="C49" s="8" t="s">
        <v>231</v>
      </c>
      <c r="D49" s="26" t="s">
        <v>232</v>
      </c>
      <c r="E49" s="8" t="s">
        <v>28</v>
      </c>
      <c r="F49" s="23">
        <v>500000</v>
      </c>
      <c r="G49" s="9"/>
    </row>
    <row r="50" spans="1:8" ht="27.75" customHeight="1">
      <c r="A50" s="73">
        <v>45</v>
      </c>
      <c r="B50" s="8" t="s">
        <v>63</v>
      </c>
      <c r="C50" s="8" t="s">
        <v>45</v>
      </c>
      <c r="D50" s="26">
        <v>27464</v>
      </c>
      <c r="E50" s="8" t="s">
        <v>40</v>
      </c>
      <c r="F50" s="23">
        <v>500000</v>
      </c>
      <c r="G50" s="9"/>
      <c r="H50" s="7" t="s">
        <v>378</v>
      </c>
    </row>
    <row r="51" spans="1:7" ht="27.75" customHeight="1">
      <c r="A51" s="73">
        <v>46</v>
      </c>
      <c r="B51" s="8" t="s">
        <v>290</v>
      </c>
      <c r="C51" s="8" t="s">
        <v>187</v>
      </c>
      <c r="D51" s="26">
        <v>31322</v>
      </c>
      <c r="E51" s="8" t="s">
        <v>332</v>
      </c>
      <c r="F51" s="23">
        <v>500000</v>
      </c>
      <c r="G51" s="9"/>
    </row>
    <row r="52" spans="1:7" ht="27.75" customHeight="1">
      <c r="A52" s="73">
        <v>47</v>
      </c>
      <c r="B52" s="8" t="s">
        <v>288</v>
      </c>
      <c r="C52" s="8" t="s">
        <v>289</v>
      </c>
      <c r="D52" s="26">
        <v>29647</v>
      </c>
      <c r="E52" s="8" t="s">
        <v>55</v>
      </c>
      <c r="F52" s="23">
        <v>500000</v>
      </c>
      <c r="G52" s="9"/>
    </row>
    <row r="53" spans="1:7" ht="27.75" customHeight="1">
      <c r="A53" s="73">
        <v>48</v>
      </c>
      <c r="B53" s="8" t="s">
        <v>379</v>
      </c>
      <c r="C53" s="8" t="s">
        <v>260</v>
      </c>
      <c r="D53" s="26" t="s">
        <v>261</v>
      </c>
      <c r="E53" s="8" t="s">
        <v>28</v>
      </c>
      <c r="F53" s="23">
        <v>500000</v>
      </c>
      <c r="G53" s="9"/>
    </row>
    <row r="54" spans="1:8" ht="27.75" customHeight="1">
      <c r="A54" s="73">
        <v>49</v>
      </c>
      <c r="B54" s="8" t="s">
        <v>380</v>
      </c>
      <c r="C54" s="8" t="s">
        <v>72</v>
      </c>
      <c r="D54" s="26" t="s">
        <v>257</v>
      </c>
      <c r="E54" s="8" t="s">
        <v>258</v>
      </c>
      <c r="F54" s="23">
        <v>500000</v>
      </c>
      <c r="G54" s="9"/>
      <c r="H54" s="7" t="s">
        <v>381</v>
      </c>
    </row>
    <row r="55" spans="1:7" ht="27.75" customHeight="1">
      <c r="A55" s="73">
        <v>50</v>
      </c>
      <c r="B55" s="8" t="s">
        <v>343</v>
      </c>
      <c r="C55" s="8" t="s">
        <v>344</v>
      </c>
      <c r="D55" s="26" t="s">
        <v>345</v>
      </c>
      <c r="E55" s="8" t="s">
        <v>346</v>
      </c>
      <c r="F55" s="23">
        <v>500000</v>
      </c>
      <c r="G55" s="9"/>
    </row>
    <row r="56" spans="1:7" ht="27.75" customHeight="1">
      <c r="A56" s="73">
        <v>51</v>
      </c>
      <c r="B56" s="8" t="s">
        <v>322</v>
      </c>
      <c r="C56" s="8" t="s">
        <v>320</v>
      </c>
      <c r="D56" s="26" t="s">
        <v>323</v>
      </c>
      <c r="E56" s="8" t="s">
        <v>40</v>
      </c>
      <c r="F56" s="23">
        <v>500000</v>
      </c>
      <c r="G56" s="9"/>
    </row>
    <row r="57" spans="1:8" ht="27.75" customHeight="1">
      <c r="A57" s="73">
        <v>52</v>
      </c>
      <c r="B57" s="8" t="s">
        <v>31</v>
      </c>
      <c r="C57" s="8" t="s">
        <v>32</v>
      </c>
      <c r="D57" s="26">
        <v>29627</v>
      </c>
      <c r="E57" s="8" t="s">
        <v>28</v>
      </c>
      <c r="F57" s="23">
        <v>500000</v>
      </c>
      <c r="G57" s="9"/>
      <c r="H57" s="7" t="s">
        <v>382</v>
      </c>
    </row>
    <row r="58" spans="1:7" ht="27.75" customHeight="1">
      <c r="A58" s="73">
        <v>53</v>
      </c>
      <c r="B58" s="8" t="s">
        <v>383</v>
      </c>
      <c r="C58" s="8" t="s">
        <v>53</v>
      </c>
      <c r="D58" s="26" t="s">
        <v>54</v>
      </c>
      <c r="E58" s="8" t="s">
        <v>55</v>
      </c>
      <c r="F58" s="23">
        <v>500000</v>
      </c>
      <c r="G58" s="9"/>
    </row>
    <row r="59" spans="1:8" ht="27.75" customHeight="1">
      <c r="A59" s="73">
        <v>54</v>
      </c>
      <c r="B59" s="8" t="s">
        <v>101</v>
      </c>
      <c r="C59" s="8" t="s">
        <v>102</v>
      </c>
      <c r="D59" s="26" t="s">
        <v>111</v>
      </c>
      <c r="E59" s="8" t="s">
        <v>28</v>
      </c>
      <c r="F59" s="23">
        <v>500000</v>
      </c>
      <c r="G59" s="9"/>
      <c r="H59" s="7" t="s">
        <v>384</v>
      </c>
    </row>
    <row r="60" spans="1:7" ht="27.75" customHeight="1">
      <c r="A60" s="73">
        <v>55</v>
      </c>
      <c r="B60" s="8" t="s">
        <v>348</v>
      </c>
      <c r="C60" s="8" t="s">
        <v>349</v>
      </c>
      <c r="D60" s="26" t="s">
        <v>350</v>
      </c>
      <c r="E60" s="8" t="s">
        <v>28</v>
      </c>
      <c r="F60" s="23">
        <v>500000</v>
      </c>
      <c r="G60" s="9"/>
    </row>
    <row r="61" spans="1:8" ht="27.75" customHeight="1">
      <c r="A61" s="73">
        <v>56</v>
      </c>
      <c r="B61" s="8" t="s">
        <v>238</v>
      </c>
      <c r="C61" s="8" t="s">
        <v>78</v>
      </c>
      <c r="D61" s="26" t="s">
        <v>239</v>
      </c>
      <c r="E61" s="8" t="s">
        <v>240</v>
      </c>
      <c r="F61" s="23">
        <v>500000</v>
      </c>
      <c r="G61" s="9"/>
      <c r="H61" s="7" t="s">
        <v>364</v>
      </c>
    </row>
    <row r="62" spans="1:7" ht="27.75" customHeight="1">
      <c r="A62" s="73">
        <v>57</v>
      </c>
      <c r="B62" s="8" t="s">
        <v>351</v>
      </c>
      <c r="C62" s="8" t="s">
        <v>352</v>
      </c>
      <c r="D62" s="26" t="s">
        <v>353</v>
      </c>
      <c r="E62" s="8" t="s">
        <v>240</v>
      </c>
      <c r="F62" s="23">
        <v>500000</v>
      </c>
      <c r="G62" s="9"/>
    </row>
    <row r="63" spans="1:7" ht="27.75" customHeight="1">
      <c r="A63" s="73">
        <v>58</v>
      </c>
      <c r="B63" s="8" t="s">
        <v>354</v>
      </c>
      <c r="C63" s="8" t="s">
        <v>320</v>
      </c>
      <c r="D63" s="26" t="s">
        <v>355</v>
      </c>
      <c r="E63" s="8" t="s">
        <v>28</v>
      </c>
      <c r="F63" s="23">
        <v>500000</v>
      </c>
      <c r="G63" s="9"/>
    </row>
    <row r="64" spans="1:8" ht="27.75" customHeight="1">
      <c r="A64" s="73">
        <v>59</v>
      </c>
      <c r="B64" s="8" t="s">
        <v>44</v>
      </c>
      <c r="C64" s="8" t="s">
        <v>45</v>
      </c>
      <c r="D64" s="26">
        <v>31726</v>
      </c>
      <c r="E64" s="8" t="s">
        <v>28</v>
      </c>
      <c r="F64" s="23">
        <v>500000</v>
      </c>
      <c r="G64" s="9"/>
      <c r="H64" s="7" t="s">
        <v>364</v>
      </c>
    </row>
    <row r="65" spans="1:7" ht="27.75" customHeight="1">
      <c r="A65" s="73">
        <v>60</v>
      </c>
      <c r="B65" s="8" t="s">
        <v>319</v>
      </c>
      <c r="C65" s="8" t="s">
        <v>320</v>
      </c>
      <c r="D65" s="26" t="s">
        <v>321</v>
      </c>
      <c r="E65" s="8" t="s">
        <v>28</v>
      </c>
      <c r="F65" s="23">
        <v>500000</v>
      </c>
      <c r="G65" s="9"/>
    </row>
    <row r="66" spans="1:7" ht="27.75" customHeight="1">
      <c r="A66" s="73">
        <v>61</v>
      </c>
      <c r="B66" s="8"/>
      <c r="C66" s="8"/>
      <c r="D66" s="26"/>
      <c r="E66" s="8"/>
      <c r="F66" s="23"/>
      <c r="G66" s="9"/>
    </row>
    <row r="67" spans="1:7" ht="27.75" customHeight="1">
      <c r="A67" s="73">
        <v>62</v>
      </c>
      <c r="B67" s="8"/>
      <c r="C67" s="8"/>
      <c r="D67" s="20"/>
      <c r="E67" s="8"/>
      <c r="F67" s="23"/>
      <c r="G67" s="9"/>
    </row>
    <row r="68" spans="1:7" ht="27.75" customHeight="1">
      <c r="A68" s="73">
        <v>63</v>
      </c>
      <c r="B68" s="8"/>
      <c r="C68" s="8"/>
      <c r="D68" s="20"/>
      <c r="E68" s="8"/>
      <c r="F68" s="23"/>
      <c r="G68" s="9"/>
    </row>
    <row r="69" spans="1:7" ht="27.75" customHeight="1">
      <c r="A69" s="73">
        <v>64</v>
      </c>
      <c r="B69" s="8"/>
      <c r="C69" s="8"/>
      <c r="D69" s="20"/>
      <c r="E69" s="8"/>
      <c r="F69" s="23"/>
      <c r="G69" s="9"/>
    </row>
    <row r="70" spans="1:7" ht="27.75" customHeight="1">
      <c r="A70" s="73"/>
      <c r="B70" s="8"/>
      <c r="C70" s="8"/>
      <c r="D70" s="20"/>
      <c r="E70" s="8"/>
      <c r="F70" s="23"/>
      <c r="G70" s="9"/>
    </row>
    <row r="71" spans="1:7" ht="27.75" customHeight="1">
      <c r="A71" s="73"/>
      <c r="B71" s="8"/>
      <c r="C71" s="8"/>
      <c r="D71" s="20"/>
      <c r="E71" s="8"/>
      <c r="F71" s="23"/>
      <c r="G71" s="9"/>
    </row>
    <row r="72" spans="1:7" ht="27.75" customHeight="1">
      <c r="A72" s="73"/>
      <c r="B72" s="8"/>
      <c r="C72" s="8"/>
      <c r="D72" s="20"/>
      <c r="E72" s="8"/>
      <c r="F72" s="23"/>
      <c r="G72" s="9"/>
    </row>
    <row r="73" spans="1:7" ht="27.75" customHeight="1">
      <c r="A73" s="73"/>
      <c r="B73" s="8"/>
      <c r="C73" s="8"/>
      <c r="D73" s="20"/>
      <c r="E73" s="8"/>
      <c r="F73" s="23"/>
      <c r="G73" s="9"/>
    </row>
    <row r="74" spans="1:7" ht="27.75" customHeight="1">
      <c r="A74" s="73"/>
      <c r="B74" s="8"/>
      <c r="C74" s="8"/>
      <c r="D74" s="20"/>
      <c r="E74" s="8"/>
      <c r="F74" s="23"/>
      <c r="G74" s="9"/>
    </row>
    <row r="75" spans="1:7" ht="27.75" customHeight="1">
      <c r="A75" s="12"/>
      <c r="B75" s="8"/>
      <c r="C75" s="8"/>
      <c r="D75" s="20"/>
      <c r="E75" s="8"/>
      <c r="F75" s="23"/>
      <c r="G75" s="9"/>
    </row>
    <row r="76" spans="1:7" ht="27.75" customHeight="1">
      <c r="A76" s="12"/>
      <c r="B76" s="8"/>
      <c r="C76" s="8"/>
      <c r="D76" s="20"/>
      <c r="E76" s="8"/>
      <c r="F76" s="23"/>
      <c r="G76" s="9"/>
    </row>
    <row r="77" spans="1:7" s="19" customFormat="1" ht="27.75" customHeight="1" thickBot="1">
      <c r="A77" s="189" t="s">
        <v>164</v>
      </c>
      <c r="B77" s="191"/>
      <c r="C77" s="191"/>
      <c r="D77" s="191"/>
      <c r="E77" s="190"/>
      <c r="F77" s="25">
        <f>+SUM(F6:F76)</f>
        <v>30000000</v>
      </c>
      <c r="G77" s="18"/>
    </row>
    <row r="78" ht="19.5" thickTop="1"/>
  </sheetData>
  <sheetProtection/>
  <mergeCells count="2">
    <mergeCell ref="A77:E77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5.7109375" style="38" customWidth="1"/>
    <col min="2" max="2" width="9.421875" style="38" customWidth="1"/>
    <col min="3" max="3" width="13.421875" style="38" customWidth="1"/>
    <col min="4" max="4" width="18.421875" style="38" customWidth="1"/>
    <col min="5" max="5" width="8.421875" style="38" customWidth="1"/>
    <col min="6" max="6" width="14.140625" style="38" customWidth="1"/>
    <col min="7" max="9" width="8.140625" style="38" customWidth="1"/>
    <col min="10" max="10" width="10.421875" style="38" customWidth="1"/>
    <col min="11" max="11" width="9.42187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1375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43" t="s">
        <v>500</v>
      </c>
      <c r="E7" s="144" t="s">
        <v>4</v>
      </c>
      <c r="F7" s="129" t="s">
        <v>5</v>
      </c>
      <c r="G7" s="138" t="s">
        <v>1977</v>
      </c>
      <c r="H7" s="138" t="s">
        <v>1978</v>
      </c>
      <c r="I7" s="139" t="s">
        <v>1981</v>
      </c>
      <c r="J7" s="138" t="s">
        <v>494</v>
      </c>
      <c r="K7" s="130" t="s">
        <v>58</v>
      </c>
    </row>
    <row r="8" spans="1:11" ht="30.75" customHeight="1">
      <c r="A8" s="146">
        <v>1</v>
      </c>
      <c r="B8" s="146" t="s">
        <v>1534</v>
      </c>
      <c r="C8" s="147" t="s">
        <v>1451</v>
      </c>
      <c r="D8" s="161" t="s">
        <v>1452</v>
      </c>
      <c r="E8" s="165" t="s">
        <v>1449</v>
      </c>
      <c r="F8" s="148" t="s">
        <v>1453</v>
      </c>
      <c r="G8" s="179"/>
      <c r="H8" s="179"/>
      <c r="I8" s="179"/>
      <c r="J8" s="179"/>
      <c r="K8" s="150"/>
    </row>
    <row r="9" spans="1:11" ht="30.75" customHeight="1">
      <c r="A9" s="61">
        <v>2</v>
      </c>
      <c r="B9" s="61" t="s">
        <v>1535</v>
      </c>
      <c r="C9" s="151" t="s">
        <v>1454</v>
      </c>
      <c r="D9" s="162" t="s">
        <v>793</v>
      </c>
      <c r="E9" s="166" t="s">
        <v>1449</v>
      </c>
      <c r="F9" s="152" t="s">
        <v>1455</v>
      </c>
      <c r="G9" s="180"/>
      <c r="H9" s="180"/>
      <c r="I9" s="181"/>
      <c r="J9" s="180"/>
      <c r="K9" s="43"/>
    </row>
    <row r="10" spans="1:11" ht="30.75" customHeight="1">
      <c r="A10" s="61">
        <v>3</v>
      </c>
      <c r="B10" s="61" t="s">
        <v>1536</v>
      </c>
      <c r="C10" s="151" t="s">
        <v>1459</v>
      </c>
      <c r="D10" s="162" t="s">
        <v>94</v>
      </c>
      <c r="E10" s="166" t="s">
        <v>1449</v>
      </c>
      <c r="F10" s="152" t="s">
        <v>467</v>
      </c>
      <c r="G10" s="180"/>
      <c r="H10" s="180"/>
      <c r="I10" s="181"/>
      <c r="J10" s="180"/>
      <c r="K10" s="43"/>
    </row>
    <row r="11" spans="1:11" ht="30.75" customHeight="1">
      <c r="A11" s="61">
        <v>4</v>
      </c>
      <c r="B11" s="61" t="s">
        <v>1537</v>
      </c>
      <c r="C11" s="151" t="s">
        <v>1456</v>
      </c>
      <c r="D11" s="162" t="s">
        <v>793</v>
      </c>
      <c r="E11" s="166" t="s">
        <v>1449</v>
      </c>
      <c r="F11" s="152" t="s">
        <v>1457</v>
      </c>
      <c r="G11" s="180"/>
      <c r="H11" s="180"/>
      <c r="I11" s="181"/>
      <c r="J11" s="180"/>
      <c r="K11" s="43"/>
    </row>
    <row r="12" spans="1:11" ht="30.75" customHeight="1">
      <c r="A12" s="61">
        <v>5</v>
      </c>
      <c r="B12" s="61" t="s">
        <v>1538</v>
      </c>
      <c r="C12" s="151" t="s">
        <v>1447</v>
      </c>
      <c r="D12" s="162" t="s">
        <v>1448</v>
      </c>
      <c r="E12" s="166" t="s">
        <v>1449</v>
      </c>
      <c r="F12" s="152" t="s">
        <v>1450</v>
      </c>
      <c r="G12" s="180"/>
      <c r="H12" s="180"/>
      <c r="I12" s="181"/>
      <c r="J12" s="180"/>
      <c r="K12" s="43"/>
    </row>
    <row r="13" spans="1:11" ht="30.75" customHeight="1">
      <c r="A13" s="61">
        <v>6</v>
      </c>
      <c r="B13" s="61" t="s">
        <v>1539</v>
      </c>
      <c r="C13" s="151" t="s">
        <v>1462</v>
      </c>
      <c r="D13" s="162" t="s">
        <v>1463</v>
      </c>
      <c r="E13" s="166" t="s">
        <v>1449</v>
      </c>
      <c r="F13" s="152" t="s">
        <v>1464</v>
      </c>
      <c r="G13" s="180"/>
      <c r="H13" s="180"/>
      <c r="I13" s="181"/>
      <c r="J13" s="180"/>
      <c r="K13" s="43"/>
    </row>
    <row r="14" spans="1:11" ht="30.75" customHeight="1">
      <c r="A14" s="61">
        <v>7</v>
      </c>
      <c r="B14" s="61" t="s">
        <v>1540</v>
      </c>
      <c r="C14" s="151" t="s">
        <v>1469</v>
      </c>
      <c r="D14" s="162" t="s">
        <v>832</v>
      </c>
      <c r="E14" s="166" t="s">
        <v>1466</v>
      </c>
      <c r="F14" s="152" t="s">
        <v>1470</v>
      </c>
      <c r="G14" s="180"/>
      <c r="H14" s="180"/>
      <c r="I14" s="181"/>
      <c r="J14" s="180"/>
      <c r="K14" s="43"/>
    </row>
    <row r="15" spans="1:11" s="51" customFormat="1" ht="30.75" customHeight="1">
      <c r="A15" s="61">
        <v>8</v>
      </c>
      <c r="B15" s="61" t="s">
        <v>1541</v>
      </c>
      <c r="C15" s="151" t="s">
        <v>1465</v>
      </c>
      <c r="D15" s="162" t="s">
        <v>629</v>
      </c>
      <c r="E15" s="166" t="s">
        <v>1466</v>
      </c>
      <c r="F15" s="152" t="s">
        <v>830</v>
      </c>
      <c r="G15" s="180"/>
      <c r="H15" s="180"/>
      <c r="I15" s="181"/>
      <c r="J15" s="180"/>
      <c r="K15" s="43"/>
    </row>
    <row r="16" spans="1:11" ht="30.75" customHeight="1">
      <c r="A16" s="61">
        <v>9</v>
      </c>
      <c r="B16" s="61" t="s">
        <v>1542</v>
      </c>
      <c r="C16" s="151" t="s">
        <v>1467</v>
      </c>
      <c r="D16" s="162" t="s">
        <v>189</v>
      </c>
      <c r="E16" s="166" t="s">
        <v>1466</v>
      </c>
      <c r="F16" s="152" t="s">
        <v>1468</v>
      </c>
      <c r="G16" s="180"/>
      <c r="H16" s="180"/>
      <c r="I16" s="181"/>
      <c r="J16" s="180"/>
      <c r="K16" s="43"/>
    </row>
    <row r="17" spans="1:11" ht="30.75" customHeight="1">
      <c r="A17" s="61">
        <v>10</v>
      </c>
      <c r="B17" s="61" t="s">
        <v>1543</v>
      </c>
      <c r="C17" s="151" t="s">
        <v>1471</v>
      </c>
      <c r="D17" s="162" t="s">
        <v>175</v>
      </c>
      <c r="E17" s="166" t="s">
        <v>1472</v>
      </c>
      <c r="F17" s="152" t="s">
        <v>1473</v>
      </c>
      <c r="G17" s="180"/>
      <c r="H17" s="180"/>
      <c r="I17" s="181"/>
      <c r="J17" s="180"/>
      <c r="K17" s="43"/>
    </row>
    <row r="18" spans="1:11" ht="30.75" customHeight="1">
      <c r="A18" s="61">
        <v>11</v>
      </c>
      <c r="B18" s="61" t="s">
        <v>1544</v>
      </c>
      <c r="C18" s="151" t="s">
        <v>1483</v>
      </c>
      <c r="D18" s="162" t="s">
        <v>337</v>
      </c>
      <c r="E18" s="166" t="s">
        <v>334</v>
      </c>
      <c r="F18" s="152" t="s">
        <v>1484</v>
      </c>
      <c r="G18" s="180"/>
      <c r="H18" s="180"/>
      <c r="I18" s="181"/>
      <c r="J18" s="180"/>
      <c r="K18" s="43"/>
    </row>
    <row r="19" spans="1:11" ht="30.75" customHeight="1">
      <c r="A19" s="61">
        <v>12</v>
      </c>
      <c r="B19" s="61" t="s">
        <v>1545</v>
      </c>
      <c r="C19" s="151" t="s">
        <v>1485</v>
      </c>
      <c r="D19" s="162" t="s">
        <v>1192</v>
      </c>
      <c r="E19" s="166" t="s">
        <v>334</v>
      </c>
      <c r="F19" s="152" t="s">
        <v>452</v>
      </c>
      <c r="G19" s="180"/>
      <c r="H19" s="180"/>
      <c r="I19" s="181"/>
      <c r="J19" s="180"/>
      <c r="K19" s="43"/>
    </row>
    <row r="20" spans="1:11" ht="30.75" customHeight="1">
      <c r="A20" s="61">
        <v>13</v>
      </c>
      <c r="B20" s="61" t="s">
        <v>1546</v>
      </c>
      <c r="C20" s="151" t="s">
        <v>1486</v>
      </c>
      <c r="D20" s="162" t="s">
        <v>504</v>
      </c>
      <c r="E20" s="166" t="s">
        <v>334</v>
      </c>
      <c r="F20" s="152" t="s">
        <v>1487</v>
      </c>
      <c r="G20" s="180"/>
      <c r="H20" s="180"/>
      <c r="I20" s="181"/>
      <c r="J20" s="180"/>
      <c r="K20" s="43"/>
    </row>
    <row r="21" spans="1:11" ht="30.75" customHeight="1">
      <c r="A21" s="61">
        <v>14</v>
      </c>
      <c r="B21" s="61" t="s">
        <v>1547</v>
      </c>
      <c r="C21" s="151" t="s">
        <v>1490</v>
      </c>
      <c r="D21" s="162" t="s">
        <v>1491</v>
      </c>
      <c r="E21" s="166" t="s">
        <v>334</v>
      </c>
      <c r="F21" s="152" t="s">
        <v>758</v>
      </c>
      <c r="G21" s="180"/>
      <c r="H21" s="180"/>
      <c r="I21" s="180"/>
      <c r="J21" s="180"/>
      <c r="K21" s="43"/>
    </row>
    <row r="22" spans="1:11" ht="30.75" customHeight="1">
      <c r="A22" s="61">
        <v>15</v>
      </c>
      <c r="B22" s="61" t="s">
        <v>1548</v>
      </c>
      <c r="C22" s="151" t="s">
        <v>1475</v>
      </c>
      <c r="D22" s="162" t="s">
        <v>1476</v>
      </c>
      <c r="E22" s="166" t="s">
        <v>334</v>
      </c>
      <c r="F22" s="152" t="s">
        <v>1477</v>
      </c>
      <c r="G22" s="180"/>
      <c r="H22" s="180"/>
      <c r="I22" s="180"/>
      <c r="J22" s="180"/>
      <c r="K22" s="43"/>
    </row>
    <row r="23" spans="1:11" ht="30.75" customHeight="1">
      <c r="A23" s="61">
        <v>16</v>
      </c>
      <c r="B23" s="61" t="s">
        <v>1549</v>
      </c>
      <c r="C23" s="151" t="s">
        <v>1488</v>
      </c>
      <c r="D23" s="162" t="s">
        <v>890</v>
      </c>
      <c r="E23" s="166" t="s">
        <v>334</v>
      </c>
      <c r="F23" s="152" t="s">
        <v>1489</v>
      </c>
      <c r="G23" s="180"/>
      <c r="H23" s="180"/>
      <c r="I23" s="180"/>
      <c r="J23" s="180"/>
      <c r="K23" s="43"/>
    </row>
    <row r="24" spans="1:11" ht="30.75" customHeight="1">
      <c r="A24" s="61">
        <v>17</v>
      </c>
      <c r="B24" s="61" t="s">
        <v>1550</v>
      </c>
      <c r="C24" s="151" t="s">
        <v>1480</v>
      </c>
      <c r="D24" s="162" t="s">
        <v>1481</v>
      </c>
      <c r="E24" s="166" t="s">
        <v>334</v>
      </c>
      <c r="F24" s="152" t="s">
        <v>1482</v>
      </c>
      <c r="G24" s="180"/>
      <c r="H24" s="180"/>
      <c r="I24" s="180"/>
      <c r="J24" s="180"/>
      <c r="K24" s="43"/>
    </row>
    <row r="25" spans="1:11" ht="30.75" customHeight="1">
      <c r="A25" s="61">
        <v>18</v>
      </c>
      <c r="B25" s="61" t="s">
        <v>1551</v>
      </c>
      <c r="C25" s="151" t="s">
        <v>1478</v>
      </c>
      <c r="D25" s="162" t="s">
        <v>1479</v>
      </c>
      <c r="E25" s="166" t="s">
        <v>334</v>
      </c>
      <c r="F25" s="152" t="s">
        <v>794</v>
      </c>
      <c r="G25" s="180"/>
      <c r="H25" s="180"/>
      <c r="I25" s="180"/>
      <c r="J25" s="180"/>
      <c r="K25" s="43"/>
    </row>
    <row r="27" ht="19.5" customHeight="1">
      <c r="A27" s="38" t="s">
        <v>495</v>
      </c>
    </row>
    <row r="28" ht="34.5" customHeight="1">
      <c r="A28" s="38" t="s">
        <v>496</v>
      </c>
    </row>
    <row r="29" ht="33.75" customHeight="1">
      <c r="A29" s="38" t="s">
        <v>497</v>
      </c>
    </row>
  </sheetData>
  <sheetProtection/>
  <mergeCells count="3">
    <mergeCell ref="A3:K3"/>
    <mergeCell ref="A4:K4"/>
    <mergeCell ref="A5:K5"/>
  </mergeCells>
  <printOptions/>
  <pageMargins left="0.41" right="0.2" top="0.75" bottom="0.75" header="0.3" footer="0.3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8" sqref="A8:IV32"/>
    </sheetView>
  </sheetViews>
  <sheetFormatPr defaultColWidth="9.140625" defaultRowHeight="15"/>
  <cols>
    <col min="1" max="1" width="5.7109375" style="38" customWidth="1"/>
    <col min="2" max="2" width="9.421875" style="38" customWidth="1"/>
    <col min="3" max="3" width="12.7109375" style="38" customWidth="1"/>
    <col min="4" max="4" width="19.140625" style="38" customWidth="1"/>
    <col min="5" max="5" width="8.421875" style="38" customWidth="1"/>
    <col min="6" max="6" width="13.57421875" style="136" customWidth="1"/>
    <col min="7" max="9" width="8.140625" style="38" customWidth="1"/>
    <col min="10" max="10" width="10.421875" style="38" customWidth="1"/>
    <col min="11" max="11" width="9.42187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5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1436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43" t="s">
        <v>500</v>
      </c>
      <c r="E7" s="144" t="s">
        <v>4</v>
      </c>
      <c r="F7" s="129" t="s">
        <v>5</v>
      </c>
      <c r="G7" s="138" t="s">
        <v>1977</v>
      </c>
      <c r="H7" s="138" t="s">
        <v>1978</v>
      </c>
      <c r="I7" s="139" t="s">
        <v>1981</v>
      </c>
      <c r="J7" s="138" t="s">
        <v>494</v>
      </c>
      <c r="K7" s="130" t="s">
        <v>58</v>
      </c>
    </row>
    <row r="8" spans="1:11" ht="23.25" customHeight="1">
      <c r="A8" s="146">
        <v>1</v>
      </c>
      <c r="B8" s="146" t="s">
        <v>1552</v>
      </c>
      <c r="C8" s="147" t="s">
        <v>1492</v>
      </c>
      <c r="D8" s="161" t="s">
        <v>619</v>
      </c>
      <c r="E8" s="165" t="s">
        <v>1493</v>
      </c>
      <c r="F8" s="148" t="s">
        <v>1494</v>
      </c>
      <c r="G8" s="179"/>
      <c r="H8" s="179"/>
      <c r="I8" s="183"/>
      <c r="J8" s="179"/>
      <c r="K8" s="150"/>
    </row>
    <row r="9" spans="1:11" ht="23.25" customHeight="1">
      <c r="A9" s="61">
        <v>2</v>
      </c>
      <c r="B9" s="61" t="s">
        <v>1553</v>
      </c>
      <c r="C9" s="151" t="s">
        <v>1498</v>
      </c>
      <c r="D9" s="162" t="s">
        <v>1499</v>
      </c>
      <c r="E9" s="166" t="s">
        <v>1493</v>
      </c>
      <c r="F9" s="152" t="s">
        <v>820</v>
      </c>
      <c r="G9" s="180"/>
      <c r="H9" s="180"/>
      <c r="I9" s="181"/>
      <c r="J9" s="180"/>
      <c r="K9" s="43"/>
    </row>
    <row r="10" spans="1:11" ht="23.25" customHeight="1">
      <c r="A10" s="61">
        <v>3</v>
      </c>
      <c r="B10" s="61" t="s">
        <v>1554</v>
      </c>
      <c r="C10" s="151" t="s">
        <v>1502</v>
      </c>
      <c r="D10" s="162" t="s">
        <v>832</v>
      </c>
      <c r="E10" s="166" t="s">
        <v>1493</v>
      </c>
      <c r="F10" s="152" t="s">
        <v>1503</v>
      </c>
      <c r="G10" s="180"/>
      <c r="H10" s="180"/>
      <c r="I10" s="181"/>
      <c r="J10" s="180"/>
      <c r="K10" s="43"/>
    </row>
    <row r="11" spans="1:11" ht="23.25" customHeight="1">
      <c r="A11" s="61">
        <v>4</v>
      </c>
      <c r="B11" s="61" t="s">
        <v>1555</v>
      </c>
      <c r="C11" s="151" t="s">
        <v>1495</v>
      </c>
      <c r="D11" s="162" t="s">
        <v>1496</v>
      </c>
      <c r="E11" s="166" t="s">
        <v>1493</v>
      </c>
      <c r="F11" s="152" t="s">
        <v>758</v>
      </c>
      <c r="G11" s="180"/>
      <c r="H11" s="180"/>
      <c r="I11" s="181"/>
      <c r="J11" s="180"/>
      <c r="K11" s="43"/>
    </row>
    <row r="12" spans="1:11" ht="23.25" customHeight="1">
      <c r="A12" s="61">
        <v>5</v>
      </c>
      <c r="B12" s="61" t="s">
        <v>1556</v>
      </c>
      <c r="C12" s="151" t="s">
        <v>1501</v>
      </c>
      <c r="D12" s="162" t="s">
        <v>26</v>
      </c>
      <c r="E12" s="166" t="s">
        <v>1493</v>
      </c>
      <c r="F12" s="152" t="s">
        <v>970</v>
      </c>
      <c r="G12" s="180"/>
      <c r="H12" s="180"/>
      <c r="I12" s="181"/>
      <c r="J12" s="180"/>
      <c r="K12" s="43"/>
    </row>
    <row r="13" spans="1:11" ht="23.25" customHeight="1">
      <c r="A13" s="61">
        <v>6</v>
      </c>
      <c r="B13" s="61" t="s">
        <v>1557</v>
      </c>
      <c r="C13" s="151" t="s">
        <v>1500</v>
      </c>
      <c r="D13" s="162" t="s">
        <v>26</v>
      </c>
      <c r="E13" s="166" t="s">
        <v>1493</v>
      </c>
      <c r="F13" s="152" t="s">
        <v>1663</v>
      </c>
      <c r="G13" s="180"/>
      <c r="H13" s="180"/>
      <c r="I13" s="181"/>
      <c r="J13" s="180"/>
      <c r="K13" s="43"/>
    </row>
    <row r="14" spans="1:11" ht="23.25" customHeight="1">
      <c r="A14" s="61">
        <v>7</v>
      </c>
      <c r="B14" s="61" t="s">
        <v>1558</v>
      </c>
      <c r="C14" s="151" t="s">
        <v>1504</v>
      </c>
      <c r="D14" s="162" t="s">
        <v>1415</v>
      </c>
      <c r="E14" s="166" t="s">
        <v>1505</v>
      </c>
      <c r="F14" s="152" t="s">
        <v>1439</v>
      </c>
      <c r="G14" s="180"/>
      <c r="H14" s="180"/>
      <c r="I14" s="181"/>
      <c r="J14" s="180"/>
      <c r="K14" s="43"/>
    </row>
    <row r="15" spans="1:11" s="51" customFormat="1" ht="23.25" customHeight="1">
      <c r="A15" s="61">
        <v>8</v>
      </c>
      <c r="B15" s="61" t="s">
        <v>1559</v>
      </c>
      <c r="C15" s="151" t="s">
        <v>1510</v>
      </c>
      <c r="D15" s="162" t="s">
        <v>893</v>
      </c>
      <c r="E15" s="166" t="s">
        <v>30</v>
      </c>
      <c r="F15" s="152" t="s">
        <v>1991</v>
      </c>
      <c r="G15" s="180"/>
      <c r="H15" s="180"/>
      <c r="I15" s="181"/>
      <c r="J15" s="180"/>
      <c r="K15" s="43"/>
    </row>
    <row r="16" spans="1:11" ht="23.25" customHeight="1">
      <c r="A16" s="61">
        <v>9</v>
      </c>
      <c r="B16" s="61" t="s">
        <v>1560</v>
      </c>
      <c r="C16" s="151" t="s">
        <v>1506</v>
      </c>
      <c r="D16" s="162" t="s">
        <v>1507</v>
      </c>
      <c r="E16" s="166" t="s">
        <v>30</v>
      </c>
      <c r="F16" s="152" t="s">
        <v>662</v>
      </c>
      <c r="G16" s="180"/>
      <c r="H16" s="180"/>
      <c r="I16" s="181"/>
      <c r="J16" s="180"/>
      <c r="K16" s="43"/>
    </row>
    <row r="17" spans="1:11" ht="23.25" customHeight="1">
      <c r="A17" s="61">
        <v>10</v>
      </c>
      <c r="B17" s="61" t="s">
        <v>1561</v>
      </c>
      <c r="C17" s="151" t="s">
        <v>1508</v>
      </c>
      <c r="D17" s="162" t="s">
        <v>528</v>
      </c>
      <c r="E17" s="166" t="s">
        <v>30</v>
      </c>
      <c r="F17" s="152" t="s">
        <v>1509</v>
      </c>
      <c r="G17" s="180"/>
      <c r="H17" s="180"/>
      <c r="I17" s="181"/>
      <c r="J17" s="180"/>
      <c r="K17" s="43"/>
    </row>
    <row r="18" spans="1:11" ht="23.25" customHeight="1">
      <c r="A18" s="61">
        <v>11</v>
      </c>
      <c r="B18" s="61" t="s">
        <v>1562</v>
      </c>
      <c r="C18" s="151" t="s">
        <v>1511</v>
      </c>
      <c r="D18" s="162" t="s">
        <v>1512</v>
      </c>
      <c r="E18" s="166" t="s">
        <v>1513</v>
      </c>
      <c r="F18" s="152" t="s">
        <v>1224</v>
      </c>
      <c r="G18" s="180"/>
      <c r="H18" s="180"/>
      <c r="I18" s="181"/>
      <c r="J18" s="180"/>
      <c r="K18" s="43"/>
    </row>
    <row r="19" spans="1:11" s="37" customFormat="1" ht="23.25" customHeight="1">
      <c r="A19" s="61">
        <v>12</v>
      </c>
      <c r="B19" s="61" t="s">
        <v>1563</v>
      </c>
      <c r="C19" s="151" t="s">
        <v>1514</v>
      </c>
      <c r="D19" s="162" t="s">
        <v>1515</v>
      </c>
      <c r="E19" s="166" t="s">
        <v>1516</v>
      </c>
      <c r="F19" s="152" t="s">
        <v>1455</v>
      </c>
      <c r="G19" s="180"/>
      <c r="H19" s="180"/>
      <c r="I19" s="181"/>
      <c r="J19" s="180"/>
      <c r="K19" s="154"/>
    </row>
    <row r="20" spans="1:11" ht="23.25" customHeight="1">
      <c r="A20" s="61">
        <v>13</v>
      </c>
      <c r="B20" s="61" t="s">
        <v>1564</v>
      </c>
      <c r="C20" s="151" t="s">
        <v>1520</v>
      </c>
      <c r="D20" s="162" t="s">
        <v>1521</v>
      </c>
      <c r="E20" s="166" t="s">
        <v>330</v>
      </c>
      <c r="F20" s="152" t="s">
        <v>1522</v>
      </c>
      <c r="G20" s="180"/>
      <c r="H20" s="180"/>
      <c r="I20" s="181"/>
      <c r="J20" s="180"/>
      <c r="K20" s="43"/>
    </row>
    <row r="21" spans="1:11" s="51" customFormat="1" ht="23.25" customHeight="1">
      <c r="A21" s="61">
        <v>14</v>
      </c>
      <c r="B21" s="61" t="s">
        <v>1565</v>
      </c>
      <c r="C21" s="151" t="s">
        <v>1525</v>
      </c>
      <c r="D21" s="162" t="s">
        <v>94</v>
      </c>
      <c r="E21" s="166" t="s">
        <v>330</v>
      </c>
      <c r="F21" s="152" t="s">
        <v>843</v>
      </c>
      <c r="G21" s="180"/>
      <c r="H21" s="180"/>
      <c r="I21" s="181"/>
      <c r="J21" s="180"/>
      <c r="K21" s="49"/>
    </row>
    <row r="22" spans="1:11" ht="23.25" customHeight="1">
      <c r="A22" s="61">
        <v>15</v>
      </c>
      <c r="B22" s="61" t="s">
        <v>1566</v>
      </c>
      <c r="C22" s="151" t="s">
        <v>1523</v>
      </c>
      <c r="D22" s="162" t="s">
        <v>26</v>
      </c>
      <c r="E22" s="166" t="s">
        <v>330</v>
      </c>
      <c r="F22" s="152" t="s">
        <v>1524</v>
      </c>
      <c r="G22" s="180"/>
      <c r="H22" s="180"/>
      <c r="I22" s="181"/>
      <c r="J22" s="180"/>
      <c r="K22" s="43"/>
    </row>
    <row r="23" spans="1:11" ht="23.25" customHeight="1">
      <c r="A23" s="61">
        <v>16</v>
      </c>
      <c r="B23" s="61" t="s">
        <v>1567</v>
      </c>
      <c r="C23" s="151" t="s">
        <v>1532</v>
      </c>
      <c r="D23" s="162" t="s">
        <v>1038</v>
      </c>
      <c r="E23" s="166" t="s">
        <v>330</v>
      </c>
      <c r="F23" s="152" t="s">
        <v>476</v>
      </c>
      <c r="G23" s="180"/>
      <c r="H23" s="180"/>
      <c r="I23" s="181"/>
      <c r="J23" s="180"/>
      <c r="K23" s="43"/>
    </row>
    <row r="24" spans="1:11" ht="23.25" customHeight="1">
      <c r="A24" s="61">
        <v>17</v>
      </c>
      <c r="B24" s="61" t="s">
        <v>1568</v>
      </c>
      <c r="C24" s="151" t="s">
        <v>1530</v>
      </c>
      <c r="D24" s="162" t="s">
        <v>1531</v>
      </c>
      <c r="E24" s="166" t="s">
        <v>330</v>
      </c>
      <c r="F24" s="152" t="s">
        <v>458</v>
      </c>
      <c r="G24" s="180"/>
      <c r="H24" s="180"/>
      <c r="I24" s="181"/>
      <c r="J24" s="180"/>
      <c r="K24" s="43"/>
    </row>
    <row r="25" spans="1:11" ht="23.25" customHeight="1">
      <c r="A25" s="61">
        <v>18</v>
      </c>
      <c r="B25" s="61" t="s">
        <v>1569</v>
      </c>
      <c r="C25" s="151" t="s">
        <v>1517</v>
      </c>
      <c r="D25" s="162" t="s">
        <v>1518</v>
      </c>
      <c r="E25" s="166" t="s">
        <v>330</v>
      </c>
      <c r="F25" s="152" t="s">
        <v>1519</v>
      </c>
      <c r="G25" s="180"/>
      <c r="H25" s="180"/>
      <c r="I25" s="181"/>
      <c r="J25" s="180"/>
      <c r="K25" s="43"/>
    </row>
    <row r="26" spans="1:11" ht="23.25" customHeight="1">
      <c r="A26" s="61">
        <v>19</v>
      </c>
      <c r="B26" s="61" t="s">
        <v>1570</v>
      </c>
      <c r="C26" s="151" t="s">
        <v>1528</v>
      </c>
      <c r="D26" s="162" t="s">
        <v>1529</v>
      </c>
      <c r="E26" s="166" t="s">
        <v>330</v>
      </c>
      <c r="F26" s="152" t="s">
        <v>1233</v>
      </c>
      <c r="G26" s="180"/>
      <c r="H26" s="180"/>
      <c r="I26" s="181"/>
      <c r="J26" s="180"/>
      <c r="K26" s="43"/>
    </row>
    <row r="27" spans="1:11" ht="23.25" customHeight="1">
      <c r="A27" s="61">
        <v>20</v>
      </c>
      <c r="B27" s="61" t="s">
        <v>1571</v>
      </c>
      <c r="C27" s="151" t="s">
        <v>1526</v>
      </c>
      <c r="D27" s="162" t="s">
        <v>1527</v>
      </c>
      <c r="E27" s="166" t="s">
        <v>330</v>
      </c>
      <c r="F27" s="152" t="s">
        <v>743</v>
      </c>
      <c r="G27" s="180"/>
      <c r="H27" s="180"/>
      <c r="I27" s="181"/>
      <c r="J27" s="180"/>
      <c r="K27" s="43"/>
    </row>
    <row r="28" spans="1:11" ht="23.25" customHeight="1">
      <c r="A28" s="61">
        <v>21</v>
      </c>
      <c r="B28" s="61" t="s">
        <v>1572</v>
      </c>
      <c r="C28" s="151" t="s">
        <v>1579</v>
      </c>
      <c r="D28" s="162" t="s">
        <v>1580</v>
      </c>
      <c r="E28" s="166" t="s">
        <v>1581</v>
      </c>
      <c r="F28" s="152" t="s">
        <v>1582</v>
      </c>
      <c r="G28" s="180"/>
      <c r="H28" s="180"/>
      <c r="I28" s="181"/>
      <c r="J28" s="180"/>
      <c r="K28" s="43"/>
    </row>
    <row r="29" spans="1:11" ht="23.25" customHeight="1">
      <c r="A29" s="61">
        <v>22</v>
      </c>
      <c r="B29" s="61" t="s">
        <v>1573</v>
      </c>
      <c r="C29" s="151" t="s">
        <v>1583</v>
      </c>
      <c r="D29" s="162" t="s">
        <v>1584</v>
      </c>
      <c r="E29" s="166" t="s">
        <v>204</v>
      </c>
      <c r="F29" s="152" t="s">
        <v>1585</v>
      </c>
      <c r="G29" s="180"/>
      <c r="H29" s="180"/>
      <c r="I29" s="181"/>
      <c r="J29" s="180"/>
      <c r="K29" s="43"/>
    </row>
    <row r="30" spans="1:11" ht="23.25" customHeight="1">
      <c r="A30" s="61">
        <v>23</v>
      </c>
      <c r="B30" s="61" t="s">
        <v>1574</v>
      </c>
      <c r="C30" s="151" t="s">
        <v>1586</v>
      </c>
      <c r="D30" s="162" t="s">
        <v>1587</v>
      </c>
      <c r="E30" s="166" t="s">
        <v>1588</v>
      </c>
      <c r="F30" s="152" t="s">
        <v>1589</v>
      </c>
      <c r="G30" s="180"/>
      <c r="H30" s="180"/>
      <c r="I30" s="181"/>
      <c r="J30" s="180"/>
      <c r="K30" s="43"/>
    </row>
    <row r="31" spans="1:11" ht="23.25" customHeight="1">
      <c r="A31" s="61">
        <v>24</v>
      </c>
      <c r="B31" s="61" t="s">
        <v>1575</v>
      </c>
      <c r="C31" s="151" t="s">
        <v>1590</v>
      </c>
      <c r="D31" s="162" t="s">
        <v>1591</v>
      </c>
      <c r="E31" s="166" t="s">
        <v>1592</v>
      </c>
      <c r="F31" s="152" t="s">
        <v>764</v>
      </c>
      <c r="G31" s="180"/>
      <c r="H31" s="180"/>
      <c r="I31" s="181"/>
      <c r="J31" s="180"/>
      <c r="K31" s="43"/>
    </row>
    <row r="32" spans="1:11" ht="23.25" customHeight="1">
      <c r="A32" s="61">
        <v>25</v>
      </c>
      <c r="B32" s="61" t="s">
        <v>1576</v>
      </c>
      <c r="C32" s="151" t="s">
        <v>1593</v>
      </c>
      <c r="D32" s="151" t="s">
        <v>528</v>
      </c>
      <c r="E32" s="151" t="s">
        <v>1592</v>
      </c>
      <c r="F32" s="152" t="s">
        <v>1594</v>
      </c>
      <c r="G32" s="180"/>
      <c r="H32" s="180"/>
      <c r="I32" s="181"/>
      <c r="J32" s="180"/>
      <c r="K32" s="43"/>
    </row>
    <row r="34" ht="19.5" customHeight="1">
      <c r="A34" s="38" t="s">
        <v>495</v>
      </c>
    </row>
    <row r="35" ht="34.5" customHeight="1">
      <c r="A35" s="38" t="s">
        <v>496</v>
      </c>
    </row>
    <row r="36" ht="33.75" customHeight="1">
      <c r="A36" s="38" t="s">
        <v>497</v>
      </c>
    </row>
  </sheetData>
  <sheetProtection/>
  <mergeCells count="3">
    <mergeCell ref="A3:K3"/>
    <mergeCell ref="A4:K4"/>
    <mergeCell ref="A5:K5"/>
  </mergeCells>
  <printOptions/>
  <pageMargins left="0.46" right="0.2" top="0.75" bottom="0.75" header="0.3" footer="0.3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5.140625" style="38" customWidth="1"/>
    <col min="2" max="2" width="9.28125" style="38" customWidth="1"/>
    <col min="3" max="3" width="13.421875" style="38" customWidth="1"/>
    <col min="4" max="4" width="20.421875" style="38" customWidth="1"/>
    <col min="5" max="5" width="8.421875" style="38" customWidth="1"/>
    <col min="6" max="6" width="13.421875" style="38" customWidth="1"/>
    <col min="7" max="7" width="7.7109375" style="38" customWidth="1"/>
    <col min="8" max="9" width="8.140625" style="38" customWidth="1"/>
    <col min="10" max="10" width="10.140625" style="38" customWidth="1"/>
    <col min="11" max="11" width="9.0039062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1578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43" t="s">
        <v>500</v>
      </c>
      <c r="E7" s="144" t="s">
        <v>4</v>
      </c>
      <c r="F7" s="129" t="s">
        <v>5</v>
      </c>
      <c r="G7" s="134" t="s">
        <v>1977</v>
      </c>
      <c r="H7" s="134" t="s">
        <v>1978</v>
      </c>
      <c r="I7" s="139" t="s">
        <v>1981</v>
      </c>
      <c r="J7" s="133" t="s">
        <v>494</v>
      </c>
      <c r="K7" s="130" t="s">
        <v>58</v>
      </c>
    </row>
    <row r="8" spans="1:11" ht="23.25" customHeight="1">
      <c r="A8" s="146">
        <v>1</v>
      </c>
      <c r="B8" s="146" t="s">
        <v>1577</v>
      </c>
      <c r="C8" s="147" t="s">
        <v>1595</v>
      </c>
      <c r="D8" s="161" t="s">
        <v>1596</v>
      </c>
      <c r="E8" s="187" t="s">
        <v>231</v>
      </c>
      <c r="F8" s="148" t="s">
        <v>658</v>
      </c>
      <c r="G8" s="184"/>
      <c r="H8" s="184"/>
      <c r="I8" s="184"/>
      <c r="J8" s="184"/>
      <c r="K8" s="150"/>
    </row>
    <row r="9" spans="1:11" ht="23.25" customHeight="1">
      <c r="A9" s="61">
        <v>2</v>
      </c>
      <c r="B9" s="61" t="s">
        <v>1624</v>
      </c>
      <c r="C9" s="151" t="s">
        <v>1597</v>
      </c>
      <c r="D9" s="162" t="s">
        <v>1598</v>
      </c>
      <c r="E9" s="166" t="s">
        <v>1599</v>
      </c>
      <c r="F9" s="152" t="s">
        <v>1600</v>
      </c>
      <c r="G9" s="185"/>
      <c r="H9" s="185"/>
      <c r="I9" s="185"/>
      <c r="J9" s="185"/>
      <c r="K9" s="43"/>
    </row>
    <row r="10" spans="1:11" ht="23.25" customHeight="1">
      <c r="A10" s="61">
        <v>3</v>
      </c>
      <c r="B10" s="61" t="s">
        <v>1625</v>
      </c>
      <c r="C10" s="151" t="s">
        <v>1601</v>
      </c>
      <c r="D10" s="162" t="s">
        <v>847</v>
      </c>
      <c r="E10" s="166" t="s">
        <v>1602</v>
      </c>
      <c r="F10" s="152" t="s">
        <v>1144</v>
      </c>
      <c r="G10" s="185"/>
      <c r="H10" s="185"/>
      <c r="I10" s="186"/>
      <c r="J10" s="185"/>
      <c r="K10" s="43"/>
    </row>
    <row r="11" spans="1:11" ht="23.25" customHeight="1">
      <c r="A11" s="61">
        <v>4</v>
      </c>
      <c r="B11" s="61" t="s">
        <v>1626</v>
      </c>
      <c r="C11" s="151" t="s">
        <v>1603</v>
      </c>
      <c r="D11" s="162" t="s">
        <v>1604</v>
      </c>
      <c r="E11" s="166" t="s">
        <v>1602</v>
      </c>
      <c r="F11" s="152" t="s">
        <v>1020</v>
      </c>
      <c r="G11" s="185"/>
      <c r="H11" s="185"/>
      <c r="I11" s="185"/>
      <c r="J11" s="185"/>
      <c r="K11" s="43"/>
    </row>
    <row r="12" spans="1:11" ht="23.25" customHeight="1">
      <c r="A12" s="61">
        <v>5</v>
      </c>
      <c r="B12" s="61" t="s">
        <v>1627</v>
      </c>
      <c r="C12" s="151" t="s">
        <v>1605</v>
      </c>
      <c r="D12" s="162" t="s">
        <v>1606</v>
      </c>
      <c r="E12" s="166" t="s">
        <v>1607</v>
      </c>
      <c r="F12" s="152" t="s">
        <v>633</v>
      </c>
      <c r="G12" s="185"/>
      <c r="H12" s="185"/>
      <c r="I12" s="185"/>
      <c r="J12" s="185"/>
      <c r="K12" s="43"/>
    </row>
    <row r="13" spans="1:11" ht="23.25" customHeight="1">
      <c r="A13" s="61">
        <v>6</v>
      </c>
      <c r="B13" s="61" t="s">
        <v>1628</v>
      </c>
      <c r="C13" s="151" t="s">
        <v>1613</v>
      </c>
      <c r="D13" s="162" t="s">
        <v>26</v>
      </c>
      <c r="E13" s="166" t="s">
        <v>99</v>
      </c>
      <c r="F13" s="152" t="s">
        <v>493</v>
      </c>
      <c r="G13" s="185"/>
      <c r="H13" s="185"/>
      <c r="I13" s="185"/>
      <c r="J13" s="185"/>
      <c r="K13" s="43"/>
    </row>
    <row r="14" spans="1:11" ht="23.25" customHeight="1">
      <c r="A14" s="61">
        <v>7</v>
      </c>
      <c r="B14" s="61" t="s">
        <v>1629</v>
      </c>
      <c r="C14" s="151" t="s">
        <v>1611</v>
      </c>
      <c r="D14" s="162" t="s">
        <v>247</v>
      </c>
      <c r="E14" s="166" t="s">
        <v>99</v>
      </c>
      <c r="F14" s="152" t="s">
        <v>1612</v>
      </c>
      <c r="G14" s="185"/>
      <c r="H14" s="185"/>
      <c r="I14" s="185"/>
      <c r="J14" s="185"/>
      <c r="K14" s="43"/>
    </row>
    <row r="15" spans="1:11" s="51" customFormat="1" ht="23.25" customHeight="1">
      <c r="A15" s="61">
        <v>8</v>
      </c>
      <c r="B15" s="61" t="s">
        <v>1630</v>
      </c>
      <c r="C15" s="151" t="s">
        <v>1608</v>
      </c>
      <c r="D15" s="162" t="s">
        <v>1609</v>
      </c>
      <c r="E15" s="166" t="s">
        <v>99</v>
      </c>
      <c r="F15" s="152" t="s">
        <v>1610</v>
      </c>
      <c r="G15" s="185"/>
      <c r="H15" s="185"/>
      <c r="I15" s="185"/>
      <c r="J15" s="185"/>
      <c r="K15" s="43"/>
    </row>
    <row r="16" spans="1:11" ht="23.25" customHeight="1">
      <c r="A16" s="61">
        <v>9</v>
      </c>
      <c r="B16" s="61" t="s">
        <v>1631</v>
      </c>
      <c r="C16" s="151" t="s">
        <v>1617</v>
      </c>
      <c r="D16" s="162" t="s">
        <v>322</v>
      </c>
      <c r="E16" s="166" t="s">
        <v>1616</v>
      </c>
      <c r="F16" s="152" t="s">
        <v>598</v>
      </c>
      <c r="G16" s="185"/>
      <c r="H16" s="185"/>
      <c r="I16" s="185"/>
      <c r="J16" s="185"/>
      <c r="K16" s="43"/>
    </row>
    <row r="17" spans="1:11" ht="23.25" customHeight="1">
      <c r="A17" s="61">
        <v>10</v>
      </c>
      <c r="B17" s="61" t="s">
        <v>1632</v>
      </c>
      <c r="C17" s="151" t="s">
        <v>1614</v>
      </c>
      <c r="D17" s="162" t="s">
        <v>1615</v>
      </c>
      <c r="E17" s="166" t="s">
        <v>1616</v>
      </c>
      <c r="F17" s="152" t="s">
        <v>1474</v>
      </c>
      <c r="G17" s="185"/>
      <c r="H17" s="185"/>
      <c r="I17" s="185"/>
      <c r="J17" s="185"/>
      <c r="K17" s="43"/>
    </row>
    <row r="18" spans="1:11" ht="23.25" customHeight="1">
      <c r="A18" s="61">
        <v>11</v>
      </c>
      <c r="B18" s="61" t="s">
        <v>1633</v>
      </c>
      <c r="C18" s="151" t="s">
        <v>1618</v>
      </c>
      <c r="D18" s="162" t="s">
        <v>1619</v>
      </c>
      <c r="E18" s="166" t="s">
        <v>1616</v>
      </c>
      <c r="F18" s="152" t="s">
        <v>1620</v>
      </c>
      <c r="G18" s="185"/>
      <c r="H18" s="185"/>
      <c r="I18" s="185"/>
      <c r="J18" s="185"/>
      <c r="K18" s="43"/>
    </row>
    <row r="19" spans="1:11" ht="23.25" customHeight="1">
      <c r="A19" s="61">
        <v>12</v>
      </c>
      <c r="B19" s="61" t="s">
        <v>1634</v>
      </c>
      <c r="C19" s="151" t="s">
        <v>1651</v>
      </c>
      <c r="D19" s="162" t="s">
        <v>26</v>
      </c>
      <c r="E19" s="166" t="s">
        <v>1622</v>
      </c>
      <c r="F19" s="152" t="s">
        <v>1652</v>
      </c>
      <c r="G19" s="185"/>
      <c r="H19" s="185"/>
      <c r="I19" s="185"/>
      <c r="J19" s="185"/>
      <c r="K19" s="43"/>
    </row>
    <row r="20" spans="1:11" ht="23.25" customHeight="1">
      <c r="A20" s="61">
        <v>13</v>
      </c>
      <c r="B20" s="61" t="s">
        <v>1635</v>
      </c>
      <c r="C20" s="151" t="s">
        <v>1646</v>
      </c>
      <c r="D20" s="162" t="s">
        <v>1647</v>
      </c>
      <c r="E20" s="166" t="s">
        <v>1622</v>
      </c>
      <c r="F20" s="152" t="s">
        <v>1992</v>
      </c>
      <c r="G20" s="185"/>
      <c r="H20" s="185"/>
      <c r="I20" s="185"/>
      <c r="J20" s="185"/>
      <c r="K20" s="43"/>
    </row>
    <row r="21" spans="1:11" ht="23.25" customHeight="1">
      <c r="A21" s="61">
        <v>14</v>
      </c>
      <c r="B21" s="61" t="s">
        <v>1636</v>
      </c>
      <c r="C21" s="151" t="s">
        <v>1656</v>
      </c>
      <c r="D21" s="162" t="s">
        <v>329</v>
      </c>
      <c r="E21" s="166" t="s">
        <v>1622</v>
      </c>
      <c r="F21" s="152" t="s">
        <v>936</v>
      </c>
      <c r="G21" s="185"/>
      <c r="H21" s="185"/>
      <c r="I21" s="185"/>
      <c r="J21" s="185"/>
      <c r="K21" s="43"/>
    </row>
    <row r="22" spans="1:11" ht="23.25" customHeight="1">
      <c r="A22" s="61">
        <v>15</v>
      </c>
      <c r="B22" s="61" t="s">
        <v>1637</v>
      </c>
      <c r="C22" s="151" t="s">
        <v>1621</v>
      </c>
      <c r="D22" s="162" t="s">
        <v>619</v>
      </c>
      <c r="E22" s="166" t="s">
        <v>1622</v>
      </c>
      <c r="F22" s="152" t="s">
        <v>1623</v>
      </c>
      <c r="G22" s="185"/>
      <c r="H22" s="185"/>
      <c r="I22" s="185"/>
      <c r="J22" s="185"/>
      <c r="K22" s="43"/>
    </row>
    <row r="23" spans="1:11" ht="23.25" customHeight="1">
      <c r="A23" s="61">
        <v>16</v>
      </c>
      <c r="B23" s="61" t="s">
        <v>1638</v>
      </c>
      <c r="C23" s="151" t="s">
        <v>1653</v>
      </c>
      <c r="D23" s="162" t="s">
        <v>26</v>
      </c>
      <c r="E23" s="166" t="s">
        <v>1622</v>
      </c>
      <c r="F23" s="152" t="s">
        <v>1293</v>
      </c>
      <c r="G23" s="185"/>
      <c r="H23" s="185"/>
      <c r="I23" s="185"/>
      <c r="J23" s="185"/>
      <c r="K23" s="43"/>
    </row>
    <row r="24" spans="1:11" ht="23.25" customHeight="1">
      <c r="A24" s="61">
        <v>17</v>
      </c>
      <c r="B24" s="61" t="s">
        <v>1639</v>
      </c>
      <c r="C24" s="151" t="s">
        <v>1664</v>
      </c>
      <c r="D24" s="162" t="s">
        <v>1665</v>
      </c>
      <c r="E24" s="166" t="s">
        <v>1622</v>
      </c>
      <c r="F24" s="152" t="s">
        <v>1729</v>
      </c>
      <c r="G24" s="185"/>
      <c r="H24" s="185"/>
      <c r="I24" s="185"/>
      <c r="J24" s="185"/>
      <c r="K24" s="43"/>
    </row>
    <row r="25" spans="1:11" ht="23.25" customHeight="1">
      <c r="A25" s="61">
        <v>18</v>
      </c>
      <c r="B25" s="61" t="s">
        <v>1640</v>
      </c>
      <c r="C25" s="151" t="s">
        <v>1657</v>
      </c>
      <c r="D25" s="162" t="s">
        <v>329</v>
      </c>
      <c r="E25" s="166" t="s">
        <v>1622</v>
      </c>
      <c r="F25" s="152" t="s">
        <v>478</v>
      </c>
      <c r="G25" s="185"/>
      <c r="H25" s="185"/>
      <c r="I25" s="185"/>
      <c r="J25" s="185"/>
      <c r="K25" s="43"/>
    </row>
    <row r="27" ht="19.5" customHeight="1">
      <c r="A27" s="38" t="s">
        <v>495</v>
      </c>
    </row>
    <row r="28" ht="34.5" customHeight="1">
      <c r="A28" s="38" t="s">
        <v>496</v>
      </c>
    </row>
    <row r="29" ht="33.75" customHeight="1">
      <c r="A29" s="38" t="s">
        <v>497</v>
      </c>
    </row>
  </sheetData>
  <sheetProtection/>
  <mergeCells count="3">
    <mergeCell ref="A3:K3"/>
    <mergeCell ref="A4:K4"/>
    <mergeCell ref="A5:K5"/>
  </mergeCells>
  <printOptions/>
  <pageMargins left="0.41" right="0.2" top="0.75" bottom="0.75" header="0.3" footer="0.3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43">
      <selection activeCell="E15" sqref="E15"/>
    </sheetView>
  </sheetViews>
  <sheetFormatPr defaultColWidth="9.140625" defaultRowHeight="15"/>
  <cols>
    <col min="1" max="1" width="5.57421875" style="38" customWidth="1"/>
    <col min="2" max="2" width="9.28125" style="38" customWidth="1"/>
    <col min="3" max="3" width="13.7109375" style="38" customWidth="1"/>
    <col min="4" max="4" width="19.140625" style="38" customWidth="1"/>
    <col min="5" max="5" width="8.421875" style="38" customWidth="1"/>
    <col min="6" max="6" width="13.7109375" style="136" customWidth="1"/>
    <col min="7" max="8" width="8.140625" style="38" customWidth="1"/>
    <col min="9" max="9" width="8.140625" style="136" customWidth="1"/>
    <col min="10" max="10" width="10.57421875" style="38" customWidth="1"/>
    <col min="11" max="11" width="9.5742187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5"/>
      <c r="G1" s="131"/>
      <c r="H1" s="131"/>
      <c r="I1" s="135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1642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43" t="s">
        <v>500</v>
      </c>
      <c r="E7" s="144" t="s">
        <v>4</v>
      </c>
      <c r="F7" s="137" t="s">
        <v>5</v>
      </c>
      <c r="G7" s="138" t="s">
        <v>1977</v>
      </c>
      <c r="H7" s="138" t="s">
        <v>1978</v>
      </c>
      <c r="I7" s="139" t="s">
        <v>1981</v>
      </c>
      <c r="J7" s="138" t="s">
        <v>494</v>
      </c>
      <c r="K7" s="130" t="s">
        <v>58</v>
      </c>
    </row>
    <row r="8" spans="1:11" ht="22.5" customHeight="1">
      <c r="A8" s="146">
        <v>1</v>
      </c>
      <c r="B8" s="146" t="s">
        <v>1641</v>
      </c>
      <c r="C8" s="147" t="s">
        <v>1648</v>
      </c>
      <c r="D8" s="161" t="s">
        <v>670</v>
      </c>
      <c r="E8" s="165" t="s">
        <v>1622</v>
      </c>
      <c r="F8" s="148" t="s">
        <v>1118</v>
      </c>
      <c r="G8" s="149"/>
      <c r="H8" s="149"/>
      <c r="I8" s="177"/>
      <c r="J8" s="149"/>
      <c r="K8" s="150"/>
    </row>
    <row r="9" spans="1:11" ht="22.5" customHeight="1">
      <c r="A9" s="61">
        <v>2</v>
      </c>
      <c r="B9" s="61" t="s">
        <v>1776</v>
      </c>
      <c r="C9" s="151" t="s">
        <v>1655</v>
      </c>
      <c r="D9" s="162" t="s">
        <v>26</v>
      </c>
      <c r="E9" s="166" t="s">
        <v>1622</v>
      </c>
      <c r="F9" s="152" t="s">
        <v>642</v>
      </c>
      <c r="G9" s="153"/>
      <c r="H9" s="153"/>
      <c r="I9" s="178"/>
      <c r="J9" s="153"/>
      <c r="K9" s="43"/>
    </row>
    <row r="10" spans="1:11" ht="22.5" customHeight="1">
      <c r="A10" s="61">
        <v>3</v>
      </c>
      <c r="B10" s="61" t="s">
        <v>1777</v>
      </c>
      <c r="C10" s="151" t="s">
        <v>1660</v>
      </c>
      <c r="D10" s="162" t="s">
        <v>914</v>
      </c>
      <c r="E10" s="166" t="s">
        <v>1622</v>
      </c>
      <c r="F10" s="152" t="s">
        <v>881</v>
      </c>
      <c r="G10" s="153"/>
      <c r="H10" s="153"/>
      <c r="I10" s="178"/>
      <c r="J10" s="153"/>
      <c r="K10" s="43"/>
    </row>
    <row r="11" spans="1:11" ht="22.5" customHeight="1">
      <c r="A11" s="61">
        <v>4</v>
      </c>
      <c r="B11" s="61" t="s">
        <v>1778</v>
      </c>
      <c r="C11" s="151" t="s">
        <v>1661</v>
      </c>
      <c r="D11" s="162" t="s">
        <v>1662</v>
      </c>
      <c r="E11" s="166" t="s">
        <v>1622</v>
      </c>
      <c r="F11" s="152" t="s">
        <v>1663</v>
      </c>
      <c r="G11" s="153"/>
      <c r="H11" s="153"/>
      <c r="I11" s="178"/>
      <c r="J11" s="153"/>
      <c r="K11" s="43"/>
    </row>
    <row r="12" spans="1:11" ht="22.5" customHeight="1">
      <c r="A12" s="61">
        <v>5</v>
      </c>
      <c r="B12" s="61" t="s">
        <v>1779</v>
      </c>
      <c r="C12" s="151" t="s">
        <v>1658</v>
      </c>
      <c r="D12" s="162" t="s">
        <v>1659</v>
      </c>
      <c r="E12" s="166" t="s">
        <v>1622</v>
      </c>
      <c r="F12" s="152" t="s">
        <v>1045</v>
      </c>
      <c r="G12" s="153"/>
      <c r="H12" s="153"/>
      <c r="I12" s="178"/>
      <c r="J12" s="153"/>
      <c r="K12" s="43"/>
    </row>
    <row r="13" spans="1:11" ht="22.5" customHeight="1">
      <c r="A13" s="61">
        <v>6</v>
      </c>
      <c r="B13" s="61" t="s">
        <v>1780</v>
      </c>
      <c r="C13" s="151" t="s">
        <v>1668</v>
      </c>
      <c r="D13" s="162" t="s">
        <v>832</v>
      </c>
      <c r="E13" s="166" t="s">
        <v>1622</v>
      </c>
      <c r="F13" s="152" t="s">
        <v>570</v>
      </c>
      <c r="G13" s="153"/>
      <c r="H13" s="153"/>
      <c r="I13" s="178"/>
      <c r="J13" s="153"/>
      <c r="K13" s="43"/>
    </row>
    <row r="14" spans="1:11" ht="22.5" customHeight="1">
      <c r="A14" s="61">
        <v>7</v>
      </c>
      <c r="B14" s="61" t="s">
        <v>1781</v>
      </c>
      <c r="C14" s="151" t="s">
        <v>1643</v>
      </c>
      <c r="D14" s="162" t="s">
        <v>1644</v>
      </c>
      <c r="E14" s="166" t="s">
        <v>1622</v>
      </c>
      <c r="F14" s="152" t="s">
        <v>1645</v>
      </c>
      <c r="G14" s="153"/>
      <c r="H14" s="153"/>
      <c r="I14" s="178"/>
      <c r="J14" s="153"/>
      <c r="K14" s="43"/>
    </row>
    <row r="15" spans="1:11" s="51" customFormat="1" ht="22.5" customHeight="1">
      <c r="A15" s="61">
        <v>8</v>
      </c>
      <c r="B15" s="61" t="s">
        <v>1782</v>
      </c>
      <c r="C15" s="151" t="s">
        <v>1649</v>
      </c>
      <c r="D15" s="162" t="s">
        <v>1650</v>
      </c>
      <c r="E15" s="166" t="s">
        <v>1622</v>
      </c>
      <c r="F15" s="152" t="s">
        <v>1408</v>
      </c>
      <c r="G15" s="153"/>
      <c r="H15" s="153"/>
      <c r="I15" s="178"/>
      <c r="J15" s="153"/>
      <c r="K15" s="43"/>
    </row>
    <row r="16" spans="1:11" ht="22.5" customHeight="1">
      <c r="A16" s="61">
        <v>9</v>
      </c>
      <c r="B16" s="61" t="s">
        <v>1783</v>
      </c>
      <c r="C16" s="151" t="s">
        <v>1666</v>
      </c>
      <c r="D16" s="162" t="s">
        <v>1665</v>
      </c>
      <c r="E16" s="166" t="s">
        <v>1622</v>
      </c>
      <c r="F16" s="152" t="s">
        <v>1667</v>
      </c>
      <c r="G16" s="153"/>
      <c r="H16" s="153"/>
      <c r="I16" s="178"/>
      <c r="J16" s="153"/>
      <c r="K16" s="43"/>
    </row>
    <row r="17" spans="1:11" ht="22.5" customHeight="1">
      <c r="A17" s="61">
        <v>10</v>
      </c>
      <c r="B17" s="61" t="s">
        <v>1784</v>
      </c>
      <c r="C17" s="151" t="s">
        <v>1669</v>
      </c>
      <c r="D17" s="162" t="s">
        <v>1670</v>
      </c>
      <c r="E17" s="166" t="s">
        <v>1671</v>
      </c>
      <c r="F17" s="152" t="s">
        <v>1672</v>
      </c>
      <c r="G17" s="153"/>
      <c r="H17" s="153"/>
      <c r="I17" s="178"/>
      <c r="J17" s="153"/>
      <c r="K17" s="43"/>
    </row>
    <row r="18" spans="1:11" ht="22.5" customHeight="1">
      <c r="A18" s="61">
        <v>11</v>
      </c>
      <c r="B18" s="61" t="s">
        <v>1785</v>
      </c>
      <c r="C18" s="151" t="s">
        <v>1676</v>
      </c>
      <c r="D18" s="162" t="s">
        <v>914</v>
      </c>
      <c r="E18" s="166" t="s">
        <v>1674</v>
      </c>
      <c r="F18" s="152" t="s">
        <v>1677</v>
      </c>
      <c r="G18" s="153"/>
      <c r="H18" s="153"/>
      <c r="I18" s="178"/>
      <c r="J18" s="153"/>
      <c r="K18" s="43"/>
    </row>
    <row r="19" spans="1:11" s="37" customFormat="1" ht="22.5" customHeight="1">
      <c r="A19" s="61">
        <v>12</v>
      </c>
      <c r="B19" s="61" t="s">
        <v>1786</v>
      </c>
      <c r="C19" s="151" t="s">
        <v>1673</v>
      </c>
      <c r="D19" s="162" t="s">
        <v>26</v>
      </c>
      <c r="E19" s="166" t="s">
        <v>1674</v>
      </c>
      <c r="F19" s="152" t="s">
        <v>1675</v>
      </c>
      <c r="G19" s="153"/>
      <c r="H19" s="153"/>
      <c r="I19" s="178"/>
      <c r="J19" s="153"/>
      <c r="K19" s="154"/>
    </row>
    <row r="20" spans="1:11" ht="22.5" customHeight="1">
      <c r="A20" s="61">
        <v>13</v>
      </c>
      <c r="B20" s="61" t="s">
        <v>1787</v>
      </c>
      <c r="C20" s="151" t="s">
        <v>1678</v>
      </c>
      <c r="D20" s="162" t="s">
        <v>1679</v>
      </c>
      <c r="E20" s="166" t="s">
        <v>1680</v>
      </c>
      <c r="F20" s="152" t="s">
        <v>1681</v>
      </c>
      <c r="G20" s="153"/>
      <c r="H20" s="153"/>
      <c r="I20" s="178"/>
      <c r="J20" s="153"/>
      <c r="K20" s="43"/>
    </row>
    <row r="21" spans="1:11" s="51" customFormat="1" ht="22.5" customHeight="1">
      <c r="A21" s="61">
        <v>14</v>
      </c>
      <c r="B21" s="61" t="s">
        <v>1788</v>
      </c>
      <c r="C21" s="151" t="s">
        <v>1682</v>
      </c>
      <c r="D21" s="162" t="s">
        <v>1683</v>
      </c>
      <c r="E21" s="166" t="s">
        <v>1684</v>
      </c>
      <c r="F21" s="152" t="s">
        <v>1193</v>
      </c>
      <c r="G21" s="153"/>
      <c r="H21" s="153"/>
      <c r="I21" s="178"/>
      <c r="J21" s="153"/>
      <c r="K21" s="49"/>
    </row>
    <row r="22" spans="1:11" ht="22.5" customHeight="1">
      <c r="A22" s="61">
        <v>15</v>
      </c>
      <c r="B22" s="61" t="s">
        <v>1789</v>
      </c>
      <c r="C22" s="151" t="s">
        <v>1685</v>
      </c>
      <c r="D22" s="162" t="s">
        <v>1686</v>
      </c>
      <c r="E22" s="166" t="s">
        <v>1684</v>
      </c>
      <c r="F22" s="152" t="s">
        <v>1224</v>
      </c>
      <c r="G22" s="153"/>
      <c r="H22" s="153"/>
      <c r="I22" s="178"/>
      <c r="J22" s="153"/>
      <c r="K22" s="43"/>
    </row>
    <row r="23" spans="1:11" ht="22.5" customHeight="1">
      <c r="A23" s="61">
        <v>16</v>
      </c>
      <c r="B23" s="61" t="s">
        <v>1790</v>
      </c>
      <c r="C23" s="151" t="s">
        <v>1687</v>
      </c>
      <c r="D23" s="162" t="s">
        <v>619</v>
      </c>
      <c r="E23" s="166" t="s">
        <v>253</v>
      </c>
      <c r="F23" s="152" t="s">
        <v>621</v>
      </c>
      <c r="G23" s="153"/>
      <c r="H23" s="153"/>
      <c r="I23" s="178"/>
      <c r="J23" s="153"/>
      <c r="K23" s="43"/>
    </row>
    <row r="24" spans="1:11" ht="22.5" customHeight="1">
      <c r="A24" s="61">
        <v>17</v>
      </c>
      <c r="B24" s="61" t="s">
        <v>1791</v>
      </c>
      <c r="C24" s="151" t="s">
        <v>1688</v>
      </c>
      <c r="D24" s="162" t="s">
        <v>1587</v>
      </c>
      <c r="E24" s="166" t="s">
        <v>1689</v>
      </c>
      <c r="F24" s="152" t="s">
        <v>1690</v>
      </c>
      <c r="G24" s="153"/>
      <c r="H24" s="153"/>
      <c r="I24" s="178"/>
      <c r="J24" s="153"/>
      <c r="K24" s="43"/>
    </row>
    <row r="25" spans="1:11" ht="22.5" customHeight="1">
      <c r="A25" s="61">
        <v>18</v>
      </c>
      <c r="B25" s="61" t="s">
        <v>1792</v>
      </c>
      <c r="C25" s="151" t="s">
        <v>1691</v>
      </c>
      <c r="D25" s="162" t="s">
        <v>1399</v>
      </c>
      <c r="E25" s="166" t="s">
        <v>1692</v>
      </c>
      <c r="F25" s="152" t="s">
        <v>1693</v>
      </c>
      <c r="G25" s="153"/>
      <c r="H25" s="153"/>
      <c r="I25" s="178"/>
      <c r="J25" s="153"/>
      <c r="K25" s="43"/>
    </row>
    <row r="26" spans="1:11" ht="22.5" customHeight="1">
      <c r="A26" s="61">
        <v>19</v>
      </c>
      <c r="B26" s="61" t="s">
        <v>1793</v>
      </c>
      <c r="C26" s="151" t="s">
        <v>1694</v>
      </c>
      <c r="D26" s="162" t="s">
        <v>1695</v>
      </c>
      <c r="E26" s="166" t="s">
        <v>1696</v>
      </c>
      <c r="F26" s="152" t="s">
        <v>1993</v>
      </c>
      <c r="G26" s="153"/>
      <c r="H26" s="153"/>
      <c r="I26" s="178"/>
      <c r="J26" s="153"/>
      <c r="K26" s="43"/>
    </row>
    <row r="27" spans="1:11" ht="22.5" customHeight="1">
      <c r="A27" s="61">
        <v>20</v>
      </c>
      <c r="B27" s="61" t="s">
        <v>1794</v>
      </c>
      <c r="C27" s="151" t="s">
        <v>1700</v>
      </c>
      <c r="D27" s="162" t="s">
        <v>26</v>
      </c>
      <c r="E27" s="166" t="s">
        <v>1696</v>
      </c>
      <c r="F27" s="152" t="s">
        <v>1701</v>
      </c>
      <c r="G27" s="153"/>
      <c r="H27" s="153"/>
      <c r="I27" s="178"/>
      <c r="J27" s="153"/>
      <c r="K27" s="43"/>
    </row>
    <row r="28" spans="1:11" ht="22.5" customHeight="1">
      <c r="A28" s="61">
        <v>21</v>
      </c>
      <c r="B28" s="61" t="s">
        <v>1795</v>
      </c>
      <c r="C28" s="151" t="s">
        <v>1697</v>
      </c>
      <c r="D28" s="162" t="s">
        <v>1698</v>
      </c>
      <c r="E28" s="166" t="s">
        <v>1696</v>
      </c>
      <c r="F28" s="152" t="s">
        <v>1699</v>
      </c>
      <c r="G28" s="153"/>
      <c r="H28" s="153"/>
      <c r="I28" s="178"/>
      <c r="J28" s="153"/>
      <c r="K28" s="43"/>
    </row>
    <row r="29" spans="1:11" ht="22.5" customHeight="1">
      <c r="A29" s="61">
        <v>22</v>
      </c>
      <c r="B29" s="61" t="s">
        <v>1796</v>
      </c>
      <c r="C29" s="151" t="s">
        <v>1702</v>
      </c>
      <c r="D29" s="162" t="s">
        <v>1703</v>
      </c>
      <c r="E29" s="166" t="s">
        <v>39</v>
      </c>
      <c r="F29" s="152" t="s">
        <v>1704</v>
      </c>
      <c r="G29" s="153"/>
      <c r="H29" s="153"/>
      <c r="I29" s="178"/>
      <c r="J29" s="153"/>
      <c r="K29" s="43"/>
    </row>
    <row r="30" spans="1:11" ht="22.5" customHeight="1">
      <c r="A30" s="61">
        <v>23</v>
      </c>
      <c r="B30" s="61" t="s">
        <v>1797</v>
      </c>
      <c r="C30" s="151" t="s">
        <v>1705</v>
      </c>
      <c r="D30" s="162" t="s">
        <v>26</v>
      </c>
      <c r="E30" s="166" t="s">
        <v>1706</v>
      </c>
      <c r="F30" s="152" t="s">
        <v>1395</v>
      </c>
      <c r="G30" s="153"/>
      <c r="H30" s="153"/>
      <c r="I30" s="178"/>
      <c r="J30" s="153"/>
      <c r="K30" s="43"/>
    </row>
    <row r="31" spans="1:11" ht="22.5" customHeight="1">
      <c r="A31" s="61">
        <v>24</v>
      </c>
      <c r="B31" s="61" t="s">
        <v>1798</v>
      </c>
      <c r="C31" s="151" t="s">
        <v>1713</v>
      </c>
      <c r="D31" s="162" t="s">
        <v>1714</v>
      </c>
      <c r="E31" s="166" t="s">
        <v>1709</v>
      </c>
      <c r="F31" s="152" t="s">
        <v>1233</v>
      </c>
      <c r="G31" s="153"/>
      <c r="H31" s="153"/>
      <c r="I31" s="178"/>
      <c r="J31" s="153"/>
      <c r="K31" s="43"/>
    </row>
    <row r="32" spans="1:11" ht="22.5" customHeight="1">
      <c r="A32" s="61">
        <v>25</v>
      </c>
      <c r="B32" s="61" t="s">
        <v>1799</v>
      </c>
      <c r="C32" s="151" t="s">
        <v>1715</v>
      </c>
      <c r="D32" s="162" t="s">
        <v>832</v>
      </c>
      <c r="E32" s="166" t="s">
        <v>1709</v>
      </c>
      <c r="F32" s="152" t="s">
        <v>775</v>
      </c>
      <c r="G32" s="153"/>
      <c r="H32" s="153"/>
      <c r="I32" s="178"/>
      <c r="J32" s="153"/>
      <c r="K32" s="43"/>
    </row>
    <row r="33" spans="1:11" ht="22.5" customHeight="1">
      <c r="A33" s="61">
        <v>26</v>
      </c>
      <c r="B33" s="61" t="s">
        <v>1800</v>
      </c>
      <c r="C33" s="151" t="s">
        <v>1707</v>
      </c>
      <c r="D33" s="162" t="s">
        <v>1708</v>
      </c>
      <c r="E33" s="166" t="s">
        <v>1709</v>
      </c>
      <c r="F33" s="152" t="s">
        <v>1109</v>
      </c>
      <c r="G33" s="153"/>
      <c r="H33" s="153"/>
      <c r="I33" s="178"/>
      <c r="J33" s="153"/>
      <c r="K33" s="43"/>
    </row>
    <row r="34" spans="1:11" ht="22.5" customHeight="1">
      <c r="A34" s="61">
        <v>27</v>
      </c>
      <c r="B34" s="61" t="s">
        <v>1801</v>
      </c>
      <c r="C34" s="151" t="s">
        <v>1710</v>
      </c>
      <c r="D34" s="162" t="s">
        <v>1711</v>
      </c>
      <c r="E34" s="166" t="s">
        <v>1709</v>
      </c>
      <c r="F34" s="152" t="s">
        <v>1712</v>
      </c>
      <c r="G34" s="153"/>
      <c r="H34" s="153"/>
      <c r="I34" s="178"/>
      <c r="J34" s="153"/>
      <c r="K34" s="43"/>
    </row>
    <row r="35" spans="1:11" ht="22.5" customHeight="1">
      <c r="A35" s="61">
        <v>28</v>
      </c>
      <c r="B35" s="61" t="s">
        <v>1802</v>
      </c>
      <c r="C35" s="151" t="s">
        <v>1716</v>
      </c>
      <c r="D35" s="162" t="s">
        <v>26</v>
      </c>
      <c r="E35" s="166" t="s">
        <v>1717</v>
      </c>
      <c r="F35" s="152" t="s">
        <v>1612</v>
      </c>
      <c r="G35" s="153"/>
      <c r="H35" s="153"/>
      <c r="I35" s="178"/>
      <c r="J35" s="153"/>
      <c r="K35" s="43"/>
    </row>
    <row r="36" spans="1:11" ht="22.5" customHeight="1">
      <c r="A36" s="61">
        <v>29</v>
      </c>
      <c r="B36" s="61" t="s">
        <v>1803</v>
      </c>
      <c r="C36" s="151" t="s">
        <v>1718</v>
      </c>
      <c r="D36" s="162" t="s">
        <v>94</v>
      </c>
      <c r="E36" s="166" t="s">
        <v>1719</v>
      </c>
      <c r="F36" s="152" t="s">
        <v>1720</v>
      </c>
      <c r="G36" s="153"/>
      <c r="H36" s="153"/>
      <c r="I36" s="178"/>
      <c r="J36" s="153"/>
      <c r="K36" s="43"/>
    </row>
    <row r="37" spans="1:11" ht="22.5" customHeight="1">
      <c r="A37" s="61">
        <v>30</v>
      </c>
      <c r="B37" s="61" t="s">
        <v>1804</v>
      </c>
      <c r="C37" s="151" t="s">
        <v>1721</v>
      </c>
      <c r="D37" s="162" t="s">
        <v>1722</v>
      </c>
      <c r="E37" s="166" t="s">
        <v>1723</v>
      </c>
      <c r="F37" s="152" t="s">
        <v>780</v>
      </c>
      <c r="G37" s="153"/>
      <c r="H37" s="153"/>
      <c r="I37" s="178"/>
      <c r="J37" s="153"/>
      <c r="K37" s="43"/>
    </row>
    <row r="38" spans="1:11" ht="22.5" customHeight="1">
      <c r="A38" s="61">
        <v>31</v>
      </c>
      <c r="B38" s="61" t="s">
        <v>1805</v>
      </c>
      <c r="C38" s="151" t="s">
        <v>1727</v>
      </c>
      <c r="D38" s="162" t="s">
        <v>1728</v>
      </c>
      <c r="E38" s="166" t="s">
        <v>1725</v>
      </c>
      <c r="F38" s="152" t="s">
        <v>609</v>
      </c>
      <c r="G38" s="153"/>
      <c r="H38" s="153"/>
      <c r="I38" s="178"/>
      <c r="J38" s="153"/>
      <c r="K38" s="43"/>
    </row>
    <row r="39" spans="1:11" ht="22.5" customHeight="1">
      <c r="A39" s="61">
        <v>32</v>
      </c>
      <c r="B39" s="61" t="s">
        <v>1806</v>
      </c>
      <c r="C39" s="151" t="s">
        <v>1724</v>
      </c>
      <c r="D39" s="162" t="s">
        <v>1695</v>
      </c>
      <c r="E39" s="166" t="s">
        <v>1725</v>
      </c>
      <c r="F39" s="152" t="s">
        <v>1726</v>
      </c>
      <c r="G39" s="153"/>
      <c r="H39" s="153"/>
      <c r="I39" s="178"/>
      <c r="J39" s="153"/>
      <c r="K39" s="43"/>
    </row>
    <row r="40" spans="1:11" ht="22.5" customHeight="1">
      <c r="A40" s="61">
        <v>33</v>
      </c>
      <c r="B40" s="61" t="s">
        <v>1807</v>
      </c>
      <c r="C40" s="151" t="s">
        <v>1730</v>
      </c>
      <c r="D40" s="162" t="s">
        <v>1461</v>
      </c>
      <c r="E40" s="166" t="s">
        <v>1725</v>
      </c>
      <c r="F40" s="152" t="s">
        <v>1731</v>
      </c>
      <c r="G40" s="153"/>
      <c r="H40" s="153"/>
      <c r="I40" s="178"/>
      <c r="J40" s="153"/>
      <c r="K40" s="43"/>
    </row>
    <row r="41" spans="1:11" ht="22.5" customHeight="1">
      <c r="A41" s="61">
        <v>34</v>
      </c>
      <c r="B41" s="61" t="s">
        <v>1808</v>
      </c>
      <c r="C41" s="151" t="s">
        <v>1737</v>
      </c>
      <c r="D41" s="162" t="s">
        <v>175</v>
      </c>
      <c r="E41" s="166" t="s">
        <v>1733</v>
      </c>
      <c r="F41" s="152" t="s">
        <v>1738</v>
      </c>
      <c r="G41" s="153"/>
      <c r="H41" s="153"/>
      <c r="I41" s="178"/>
      <c r="J41" s="153"/>
      <c r="K41" s="43"/>
    </row>
    <row r="42" spans="1:11" ht="22.5" customHeight="1">
      <c r="A42" s="61">
        <v>35</v>
      </c>
      <c r="B42" s="61" t="s">
        <v>1809</v>
      </c>
      <c r="C42" s="151" t="s">
        <v>1732</v>
      </c>
      <c r="D42" s="162" t="s">
        <v>619</v>
      </c>
      <c r="E42" s="166" t="s">
        <v>1733</v>
      </c>
      <c r="F42" s="152" t="s">
        <v>1997</v>
      </c>
      <c r="G42" s="153"/>
      <c r="H42" s="153"/>
      <c r="I42" s="178"/>
      <c r="J42" s="153"/>
      <c r="K42" s="43"/>
    </row>
    <row r="43" spans="1:11" ht="22.5" customHeight="1">
      <c r="A43" s="61">
        <v>36</v>
      </c>
      <c r="B43" s="61" t="s">
        <v>1810</v>
      </c>
      <c r="C43" s="151" t="s">
        <v>1734</v>
      </c>
      <c r="D43" s="162" t="s">
        <v>1735</v>
      </c>
      <c r="E43" s="166" t="s">
        <v>1733</v>
      </c>
      <c r="F43" s="152" t="s">
        <v>1736</v>
      </c>
      <c r="G43" s="153"/>
      <c r="H43" s="153"/>
      <c r="I43" s="178"/>
      <c r="J43" s="153"/>
      <c r="K43" s="43"/>
    </row>
    <row r="44" spans="1:11" ht="22.5" customHeight="1">
      <c r="A44" s="61">
        <v>37</v>
      </c>
      <c r="B44" s="61" t="s">
        <v>1811</v>
      </c>
      <c r="C44" s="151" t="s">
        <v>1741</v>
      </c>
      <c r="D44" s="162" t="s">
        <v>1742</v>
      </c>
      <c r="E44" s="166" t="s">
        <v>1733</v>
      </c>
      <c r="F44" s="152" t="s">
        <v>1681</v>
      </c>
      <c r="G44" s="153"/>
      <c r="H44" s="153"/>
      <c r="I44" s="178"/>
      <c r="J44" s="153"/>
      <c r="K44" s="43"/>
    </row>
    <row r="45" spans="1:11" ht="22.5" customHeight="1">
      <c r="A45" s="61">
        <v>38</v>
      </c>
      <c r="B45" s="61" t="s">
        <v>1812</v>
      </c>
      <c r="C45" s="151" t="s">
        <v>1739</v>
      </c>
      <c r="D45" s="162" t="s">
        <v>855</v>
      </c>
      <c r="E45" s="166" t="s">
        <v>1733</v>
      </c>
      <c r="F45" s="152" t="s">
        <v>1740</v>
      </c>
      <c r="G45" s="153"/>
      <c r="H45" s="153"/>
      <c r="I45" s="178"/>
      <c r="J45" s="153"/>
      <c r="K45" s="43"/>
    </row>
    <row r="46" spans="1:11" ht="22.5" customHeight="1">
      <c r="A46" s="61">
        <v>39</v>
      </c>
      <c r="B46" s="61" t="s">
        <v>1813</v>
      </c>
      <c r="C46" s="151" t="s">
        <v>1743</v>
      </c>
      <c r="D46" s="162" t="s">
        <v>1744</v>
      </c>
      <c r="E46" s="166" t="s">
        <v>1745</v>
      </c>
      <c r="F46" s="152" t="s">
        <v>1157</v>
      </c>
      <c r="G46" s="153"/>
      <c r="H46" s="153"/>
      <c r="I46" s="178"/>
      <c r="J46" s="153"/>
      <c r="K46" s="43"/>
    </row>
    <row r="47" spans="1:11" ht="22.5" customHeight="1">
      <c r="A47" s="61">
        <v>40</v>
      </c>
      <c r="B47" s="61" t="s">
        <v>1814</v>
      </c>
      <c r="C47" s="151" t="s">
        <v>1747</v>
      </c>
      <c r="D47" s="162" t="s">
        <v>26</v>
      </c>
      <c r="E47" s="166" t="s">
        <v>1748</v>
      </c>
      <c r="F47" s="152" t="s">
        <v>559</v>
      </c>
      <c r="G47" s="153"/>
      <c r="H47" s="153"/>
      <c r="I47" s="178"/>
      <c r="J47" s="153"/>
      <c r="K47" s="43"/>
    </row>
    <row r="48" spans="1:11" ht="22.5" customHeight="1">
      <c r="A48" s="61">
        <v>41</v>
      </c>
      <c r="B48" s="61" t="s">
        <v>1815</v>
      </c>
      <c r="C48" s="151" t="s">
        <v>1749</v>
      </c>
      <c r="D48" s="162" t="s">
        <v>619</v>
      </c>
      <c r="E48" s="166" t="s">
        <v>1750</v>
      </c>
      <c r="F48" s="152" t="s">
        <v>1751</v>
      </c>
      <c r="G48" s="153"/>
      <c r="H48" s="153"/>
      <c r="I48" s="178"/>
      <c r="J48" s="153"/>
      <c r="K48" s="43"/>
    </row>
    <row r="49" spans="1:11" ht="22.5" customHeight="1">
      <c r="A49" s="61">
        <v>42</v>
      </c>
      <c r="B49" s="61" t="s">
        <v>1816</v>
      </c>
      <c r="C49" s="151" t="s">
        <v>1752</v>
      </c>
      <c r="D49" s="162" t="s">
        <v>1753</v>
      </c>
      <c r="E49" s="166" t="s">
        <v>91</v>
      </c>
      <c r="F49" s="152" t="s">
        <v>1220</v>
      </c>
      <c r="G49" s="153"/>
      <c r="H49" s="153"/>
      <c r="I49" s="178"/>
      <c r="J49" s="153"/>
      <c r="K49" s="43"/>
    </row>
    <row r="50" spans="1:11" ht="22.5" customHeight="1">
      <c r="A50" s="61">
        <v>43</v>
      </c>
      <c r="B50" s="61" t="s">
        <v>1817</v>
      </c>
      <c r="C50" s="151" t="s">
        <v>1768</v>
      </c>
      <c r="D50" s="162" t="s">
        <v>1769</v>
      </c>
      <c r="E50" s="166" t="s">
        <v>91</v>
      </c>
      <c r="F50" s="152" t="s">
        <v>508</v>
      </c>
      <c r="G50" s="153"/>
      <c r="H50" s="153"/>
      <c r="I50" s="178"/>
      <c r="J50" s="153"/>
      <c r="K50" s="43"/>
    </row>
    <row r="51" spans="1:11" ht="22.5" customHeight="1">
      <c r="A51" s="61">
        <v>44</v>
      </c>
      <c r="B51" s="61" t="s">
        <v>1818</v>
      </c>
      <c r="C51" s="151" t="s">
        <v>1757</v>
      </c>
      <c r="D51" s="162" t="s">
        <v>1758</v>
      </c>
      <c r="E51" s="166" t="s">
        <v>91</v>
      </c>
      <c r="F51" s="152" t="s">
        <v>1386</v>
      </c>
      <c r="G51" s="153"/>
      <c r="H51" s="153"/>
      <c r="I51" s="178"/>
      <c r="J51" s="153"/>
      <c r="K51" s="43"/>
    </row>
    <row r="52" spans="1:11" ht="22.5" customHeight="1">
      <c r="A52" s="61">
        <v>45</v>
      </c>
      <c r="B52" s="61" t="s">
        <v>1819</v>
      </c>
      <c r="C52" s="151" t="s">
        <v>1761</v>
      </c>
      <c r="D52" s="162" t="s">
        <v>26</v>
      </c>
      <c r="E52" s="166" t="s">
        <v>91</v>
      </c>
      <c r="F52" s="152" t="s">
        <v>481</v>
      </c>
      <c r="G52" s="153"/>
      <c r="H52" s="153"/>
      <c r="I52" s="178"/>
      <c r="J52" s="153"/>
      <c r="K52" s="43"/>
    </row>
    <row r="53" spans="1:11" ht="22.5" customHeight="1">
      <c r="A53" s="61">
        <v>46</v>
      </c>
      <c r="B53" s="61" t="s">
        <v>1820</v>
      </c>
      <c r="C53" s="151" t="s">
        <v>1774</v>
      </c>
      <c r="D53" s="162" t="s">
        <v>855</v>
      </c>
      <c r="E53" s="166" t="s">
        <v>91</v>
      </c>
      <c r="F53" s="152" t="s">
        <v>1775</v>
      </c>
      <c r="G53" s="153"/>
      <c r="H53" s="153"/>
      <c r="I53" s="178"/>
      <c r="J53" s="153"/>
      <c r="K53" s="43"/>
    </row>
    <row r="54" spans="1:11" ht="22.5" customHeight="1">
      <c r="A54" s="61">
        <v>47</v>
      </c>
      <c r="B54" s="61" t="s">
        <v>1821</v>
      </c>
      <c r="C54" s="151" t="s">
        <v>1771</v>
      </c>
      <c r="D54" s="162" t="s">
        <v>1769</v>
      </c>
      <c r="E54" s="166" t="s">
        <v>91</v>
      </c>
      <c r="F54" s="152" t="s">
        <v>481</v>
      </c>
      <c r="G54" s="153"/>
      <c r="H54" s="153"/>
      <c r="I54" s="178"/>
      <c r="J54" s="153"/>
      <c r="K54" s="43"/>
    </row>
    <row r="55" spans="1:11" ht="22.5" customHeight="1">
      <c r="A55" s="61">
        <v>48</v>
      </c>
      <c r="B55" s="61" t="s">
        <v>1822</v>
      </c>
      <c r="C55" s="151" t="s">
        <v>1847</v>
      </c>
      <c r="D55" s="162" t="s">
        <v>1848</v>
      </c>
      <c r="E55" s="166" t="s">
        <v>91</v>
      </c>
      <c r="F55" s="152" t="s">
        <v>559</v>
      </c>
      <c r="G55" s="153"/>
      <c r="H55" s="153"/>
      <c r="I55" s="178"/>
      <c r="J55" s="153"/>
      <c r="K55" s="43"/>
    </row>
    <row r="56" spans="1:11" ht="22.5" customHeight="1">
      <c r="A56" s="61">
        <v>49</v>
      </c>
      <c r="B56" s="61" t="s">
        <v>1823</v>
      </c>
      <c r="C56" s="151" t="s">
        <v>1754</v>
      </c>
      <c r="D56" s="162" t="s">
        <v>1755</v>
      </c>
      <c r="E56" s="166" t="s">
        <v>91</v>
      </c>
      <c r="F56" s="152" t="s">
        <v>1756</v>
      </c>
      <c r="G56" s="153"/>
      <c r="H56" s="153"/>
      <c r="I56" s="178"/>
      <c r="J56" s="153"/>
      <c r="K56" s="43"/>
    </row>
    <row r="57" spans="1:11" ht="22.5" customHeight="1">
      <c r="A57" s="61">
        <v>50</v>
      </c>
      <c r="B57" s="61" t="s">
        <v>1824</v>
      </c>
      <c r="C57" s="151" t="s">
        <v>1759</v>
      </c>
      <c r="D57" s="162" t="s">
        <v>1760</v>
      </c>
      <c r="E57" s="166" t="s">
        <v>91</v>
      </c>
      <c r="F57" s="152" t="s">
        <v>1770</v>
      </c>
      <c r="G57" s="153"/>
      <c r="H57" s="153"/>
      <c r="I57" s="178"/>
      <c r="J57" s="153"/>
      <c r="K57" s="43"/>
    </row>
    <row r="58" spans="1:11" ht="22.5" customHeight="1">
      <c r="A58" s="61">
        <v>51</v>
      </c>
      <c r="B58" s="61" t="s">
        <v>1825</v>
      </c>
      <c r="C58" s="151" t="s">
        <v>1763</v>
      </c>
      <c r="D58" s="162" t="s">
        <v>26</v>
      </c>
      <c r="E58" s="166" t="s">
        <v>91</v>
      </c>
      <c r="F58" s="152" t="s">
        <v>1764</v>
      </c>
      <c r="G58" s="153"/>
      <c r="H58" s="153"/>
      <c r="I58" s="178"/>
      <c r="J58" s="153"/>
      <c r="K58" s="43"/>
    </row>
    <row r="59" spans="1:11" ht="22.5" customHeight="1">
      <c r="A59" s="61">
        <v>52</v>
      </c>
      <c r="B59" s="61" t="s">
        <v>1826</v>
      </c>
      <c r="C59" s="151" t="s">
        <v>1762</v>
      </c>
      <c r="D59" s="162" t="s">
        <v>26</v>
      </c>
      <c r="E59" s="166" t="s">
        <v>91</v>
      </c>
      <c r="F59" s="152" t="s">
        <v>655</v>
      </c>
      <c r="G59" s="153"/>
      <c r="H59" s="153"/>
      <c r="I59" s="178"/>
      <c r="J59" s="153"/>
      <c r="K59" s="43"/>
    </row>
    <row r="60" spans="1:11" ht="22.5" customHeight="1">
      <c r="A60" s="61">
        <v>53</v>
      </c>
      <c r="B60" s="61" t="s">
        <v>1827</v>
      </c>
      <c r="C60" s="151" t="s">
        <v>1766</v>
      </c>
      <c r="D60" s="162" t="s">
        <v>1192</v>
      </c>
      <c r="E60" s="166" t="s">
        <v>91</v>
      </c>
      <c r="F60" s="152" t="s">
        <v>1767</v>
      </c>
      <c r="G60" s="153"/>
      <c r="H60" s="153"/>
      <c r="I60" s="178"/>
      <c r="J60" s="153"/>
      <c r="K60" s="43"/>
    </row>
    <row r="61" spans="1:11" ht="22.5" customHeight="1">
      <c r="A61" s="61">
        <v>54</v>
      </c>
      <c r="B61" s="61" t="s">
        <v>1828</v>
      </c>
      <c r="C61" s="151" t="s">
        <v>1838</v>
      </c>
      <c r="D61" s="162" t="s">
        <v>1839</v>
      </c>
      <c r="E61" s="166" t="s">
        <v>91</v>
      </c>
      <c r="F61" s="152" t="s">
        <v>671</v>
      </c>
      <c r="G61" s="153"/>
      <c r="H61" s="153"/>
      <c r="I61" s="178"/>
      <c r="J61" s="153"/>
      <c r="K61" s="43"/>
    </row>
    <row r="62" spans="1:11" ht="22.5" customHeight="1">
      <c r="A62" s="61">
        <v>55</v>
      </c>
      <c r="B62" s="61" t="s">
        <v>1829</v>
      </c>
      <c r="C62" s="151" t="s">
        <v>1772</v>
      </c>
      <c r="D62" s="162" t="s">
        <v>1773</v>
      </c>
      <c r="E62" s="166" t="s">
        <v>91</v>
      </c>
      <c r="F62" s="152" t="s">
        <v>2002</v>
      </c>
      <c r="G62" s="153"/>
      <c r="H62" s="153"/>
      <c r="I62" s="178"/>
      <c r="J62" s="153"/>
      <c r="K62" s="43"/>
    </row>
    <row r="64" ht="19.5" customHeight="1">
      <c r="A64" s="38" t="s">
        <v>495</v>
      </c>
    </row>
    <row r="65" ht="34.5" customHeight="1">
      <c r="A65" s="38" t="s">
        <v>496</v>
      </c>
    </row>
    <row r="66" ht="33.75" customHeight="1">
      <c r="A66" s="38" t="s">
        <v>497</v>
      </c>
    </row>
  </sheetData>
  <sheetProtection/>
  <mergeCells count="3">
    <mergeCell ref="A3:K3"/>
    <mergeCell ref="A4:K4"/>
    <mergeCell ref="A5:K5"/>
  </mergeCells>
  <printOptions/>
  <pageMargins left="0.46" right="0.2" top="0.75" bottom="0.75" header="0.3" footer="0.3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.7109375" style="38" customWidth="1"/>
    <col min="2" max="2" width="9.421875" style="38" customWidth="1"/>
    <col min="3" max="3" width="12.7109375" style="38" customWidth="1"/>
    <col min="4" max="4" width="19.140625" style="38" customWidth="1"/>
    <col min="5" max="5" width="8.421875" style="38" customWidth="1"/>
    <col min="6" max="6" width="13.28125" style="136" customWidth="1"/>
    <col min="7" max="9" width="8.140625" style="38" customWidth="1"/>
    <col min="10" max="10" width="10.421875" style="38" customWidth="1"/>
    <col min="11" max="11" width="9.421875" style="38" customWidth="1"/>
    <col min="12" max="16384" width="9.140625" style="38" customWidth="1"/>
  </cols>
  <sheetData>
    <row r="1" spans="1:10" ht="16.5">
      <c r="A1" s="132" t="s">
        <v>1</v>
      </c>
      <c r="B1" s="131"/>
      <c r="C1" s="131"/>
      <c r="D1" s="131"/>
      <c r="E1" s="131"/>
      <c r="F1" s="135"/>
      <c r="G1" s="131"/>
      <c r="H1" s="131"/>
      <c r="I1" s="131"/>
      <c r="J1" s="131"/>
    </row>
    <row r="2" ht="15.75">
      <c r="A2" s="45" t="s">
        <v>498</v>
      </c>
    </row>
    <row r="3" spans="1:11" ht="41.25" customHeight="1">
      <c r="A3" s="215" t="s">
        <v>499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232" t="s">
        <v>2003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1.75" customHeight="1">
      <c r="A5" s="232" t="s">
        <v>1836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6.5" thickBot="1"/>
    <row r="7" spans="1:11" s="60" customFormat="1" ht="36.75" customHeight="1" thickTop="1">
      <c r="A7" s="128" t="s">
        <v>2</v>
      </c>
      <c r="B7" s="129" t="s">
        <v>417</v>
      </c>
      <c r="C7" s="129" t="s">
        <v>418</v>
      </c>
      <c r="D7" s="143" t="s">
        <v>500</v>
      </c>
      <c r="E7" s="144" t="s">
        <v>4</v>
      </c>
      <c r="F7" s="129" t="s">
        <v>5</v>
      </c>
      <c r="G7" s="138" t="s">
        <v>1977</v>
      </c>
      <c r="H7" s="138" t="s">
        <v>1978</v>
      </c>
      <c r="I7" s="139" t="s">
        <v>1981</v>
      </c>
      <c r="J7" s="138" t="s">
        <v>494</v>
      </c>
      <c r="K7" s="130" t="s">
        <v>58</v>
      </c>
    </row>
    <row r="8" spans="1:11" ht="24.75" customHeight="1">
      <c r="A8" s="146">
        <v>1</v>
      </c>
      <c r="B8" s="146" t="s">
        <v>1830</v>
      </c>
      <c r="C8" s="147" t="s">
        <v>1840</v>
      </c>
      <c r="D8" s="161" t="s">
        <v>1722</v>
      </c>
      <c r="E8" s="187" t="s">
        <v>91</v>
      </c>
      <c r="F8" s="148" t="s">
        <v>1330</v>
      </c>
      <c r="G8" s="179"/>
      <c r="H8" s="179"/>
      <c r="I8" s="183"/>
      <c r="J8" s="179"/>
      <c r="K8" s="150"/>
    </row>
    <row r="9" spans="1:11" ht="24.75" customHeight="1">
      <c r="A9" s="61">
        <v>2</v>
      </c>
      <c r="B9" s="61" t="s">
        <v>1831</v>
      </c>
      <c r="C9" s="151" t="s">
        <v>1843</v>
      </c>
      <c r="D9" s="162" t="s">
        <v>1844</v>
      </c>
      <c r="E9" s="166" t="s">
        <v>91</v>
      </c>
      <c r="F9" s="152" t="s">
        <v>1386</v>
      </c>
      <c r="G9" s="180"/>
      <c r="H9" s="180"/>
      <c r="I9" s="181"/>
      <c r="J9" s="180"/>
      <c r="K9" s="43"/>
    </row>
    <row r="10" spans="1:11" ht="24.75" customHeight="1">
      <c r="A10" s="61">
        <v>3</v>
      </c>
      <c r="B10" s="61" t="s">
        <v>1832</v>
      </c>
      <c r="C10" s="151" t="s">
        <v>1765</v>
      </c>
      <c r="D10" s="162" t="s">
        <v>26</v>
      </c>
      <c r="E10" s="166" t="s">
        <v>91</v>
      </c>
      <c r="F10" s="152" t="s">
        <v>1474</v>
      </c>
      <c r="G10" s="180"/>
      <c r="H10" s="180"/>
      <c r="I10" s="181"/>
      <c r="J10" s="180"/>
      <c r="K10" s="43"/>
    </row>
    <row r="11" spans="1:11" ht="24.75" customHeight="1">
      <c r="A11" s="61">
        <v>4</v>
      </c>
      <c r="B11" s="61" t="s">
        <v>1833</v>
      </c>
      <c r="C11" s="151" t="s">
        <v>1837</v>
      </c>
      <c r="D11" s="162" t="s">
        <v>197</v>
      </c>
      <c r="E11" s="166" t="s">
        <v>91</v>
      </c>
      <c r="F11" s="152" t="s">
        <v>1025</v>
      </c>
      <c r="G11" s="180"/>
      <c r="H11" s="180"/>
      <c r="I11" s="181"/>
      <c r="J11" s="180"/>
      <c r="K11" s="43"/>
    </row>
    <row r="12" spans="1:11" ht="24.75" customHeight="1">
      <c r="A12" s="61">
        <v>5</v>
      </c>
      <c r="B12" s="61" t="s">
        <v>1834</v>
      </c>
      <c r="C12" s="151" t="s">
        <v>1841</v>
      </c>
      <c r="D12" s="162" t="s">
        <v>1842</v>
      </c>
      <c r="E12" s="166" t="s">
        <v>91</v>
      </c>
      <c r="F12" s="152" t="s">
        <v>1400</v>
      </c>
      <c r="G12" s="180"/>
      <c r="H12" s="180"/>
      <c r="I12" s="181"/>
      <c r="J12" s="180"/>
      <c r="K12" s="43"/>
    </row>
    <row r="13" spans="1:11" ht="24.75" customHeight="1">
      <c r="A13" s="61">
        <v>6</v>
      </c>
      <c r="B13" s="61" t="s">
        <v>1835</v>
      </c>
      <c r="C13" s="151" t="s">
        <v>1845</v>
      </c>
      <c r="D13" s="162" t="s">
        <v>1846</v>
      </c>
      <c r="E13" s="166" t="s">
        <v>91</v>
      </c>
      <c r="F13" s="152" t="s">
        <v>1509</v>
      </c>
      <c r="G13" s="180"/>
      <c r="H13" s="180"/>
      <c r="I13" s="181"/>
      <c r="J13" s="180"/>
      <c r="K13" s="43"/>
    </row>
    <row r="14" spans="1:11" ht="24.75" customHeight="1">
      <c r="A14" s="61">
        <v>7</v>
      </c>
      <c r="B14" s="61" t="s">
        <v>1938</v>
      </c>
      <c r="C14" s="151" t="s">
        <v>1849</v>
      </c>
      <c r="D14" s="162" t="s">
        <v>1850</v>
      </c>
      <c r="E14" s="166" t="s">
        <v>1851</v>
      </c>
      <c r="F14" s="152" t="s">
        <v>1118</v>
      </c>
      <c r="G14" s="180"/>
      <c r="H14" s="180"/>
      <c r="I14" s="181"/>
      <c r="J14" s="180"/>
      <c r="K14" s="43"/>
    </row>
    <row r="15" spans="1:11" s="51" customFormat="1" ht="24.75" customHeight="1">
      <c r="A15" s="61">
        <v>8</v>
      </c>
      <c r="B15" s="61" t="s">
        <v>1939</v>
      </c>
      <c r="C15" s="151" t="s">
        <v>1852</v>
      </c>
      <c r="D15" s="162" t="s">
        <v>1853</v>
      </c>
      <c r="E15" s="166" t="s">
        <v>1854</v>
      </c>
      <c r="F15" s="152" t="s">
        <v>1855</v>
      </c>
      <c r="G15" s="180"/>
      <c r="H15" s="180"/>
      <c r="I15" s="181"/>
      <c r="J15" s="180"/>
      <c r="K15" s="43"/>
    </row>
    <row r="16" spans="1:11" ht="24.75" customHeight="1">
      <c r="A16" s="61">
        <v>9</v>
      </c>
      <c r="B16" s="61" t="s">
        <v>1940</v>
      </c>
      <c r="C16" s="151" t="s">
        <v>1856</v>
      </c>
      <c r="D16" s="162" t="s">
        <v>1857</v>
      </c>
      <c r="E16" s="166" t="s">
        <v>1858</v>
      </c>
      <c r="F16" s="152" t="s">
        <v>662</v>
      </c>
      <c r="G16" s="180"/>
      <c r="H16" s="180"/>
      <c r="I16" s="181"/>
      <c r="J16" s="180"/>
      <c r="K16" s="43"/>
    </row>
    <row r="17" spans="1:11" ht="24.75" customHeight="1">
      <c r="A17" s="61">
        <v>10</v>
      </c>
      <c r="B17" s="61" t="s">
        <v>1941</v>
      </c>
      <c r="C17" s="151" t="s">
        <v>1871</v>
      </c>
      <c r="D17" s="162" t="s">
        <v>460</v>
      </c>
      <c r="E17" s="166" t="s">
        <v>1862</v>
      </c>
      <c r="F17" s="152" t="s">
        <v>1863</v>
      </c>
      <c r="G17" s="180"/>
      <c r="H17" s="180"/>
      <c r="I17" s="181"/>
      <c r="J17" s="180"/>
      <c r="K17" s="43"/>
    </row>
    <row r="18" spans="1:11" ht="24.75" customHeight="1">
      <c r="A18" s="61">
        <v>11</v>
      </c>
      <c r="B18" s="61" t="s">
        <v>1942</v>
      </c>
      <c r="C18" s="151" t="s">
        <v>1864</v>
      </c>
      <c r="D18" s="162" t="s">
        <v>1865</v>
      </c>
      <c r="E18" s="166" t="s">
        <v>1862</v>
      </c>
      <c r="F18" s="152" t="s">
        <v>1866</v>
      </c>
      <c r="G18" s="180"/>
      <c r="H18" s="180"/>
      <c r="I18" s="181"/>
      <c r="J18" s="180"/>
      <c r="K18" s="43"/>
    </row>
    <row r="19" spans="1:11" s="37" customFormat="1" ht="24.75" customHeight="1">
      <c r="A19" s="61">
        <v>12</v>
      </c>
      <c r="B19" s="61" t="s">
        <v>1943</v>
      </c>
      <c r="C19" s="151" t="s">
        <v>1860</v>
      </c>
      <c r="D19" s="162" t="s">
        <v>1861</v>
      </c>
      <c r="E19" s="166" t="s">
        <v>1862</v>
      </c>
      <c r="F19" s="152" t="s">
        <v>1863</v>
      </c>
      <c r="G19" s="180"/>
      <c r="H19" s="180"/>
      <c r="I19" s="181"/>
      <c r="J19" s="180"/>
      <c r="K19" s="154"/>
    </row>
    <row r="20" spans="1:11" ht="24.75" customHeight="1">
      <c r="A20" s="61">
        <v>13</v>
      </c>
      <c r="B20" s="61" t="s">
        <v>1944</v>
      </c>
      <c r="C20" s="151" t="s">
        <v>1869</v>
      </c>
      <c r="D20" s="162" t="s">
        <v>348</v>
      </c>
      <c r="E20" s="166" t="s">
        <v>1862</v>
      </c>
      <c r="F20" s="152" t="s">
        <v>1870</v>
      </c>
      <c r="G20" s="180"/>
      <c r="H20" s="180"/>
      <c r="I20" s="181"/>
      <c r="J20" s="180"/>
      <c r="K20" s="43"/>
    </row>
    <row r="21" spans="1:11" s="51" customFormat="1" ht="24.75" customHeight="1">
      <c r="A21" s="61">
        <v>14</v>
      </c>
      <c r="B21" s="61" t="s">
        <v>1945</v>
      </c>
      <c r="C21" s="151" t="s">
        <v>1867</v>
      </c>
      <c r="D21" s="162" t="s">
        <v>1868</v>
      </c>
      <c r="E21" s="166" t="s">
        <v>1862</v>
      </c>
      <c r="F21" s="152" t="s">
        <v>452</v>
      </c>
      <c r="G21" s="180"/>
      <c r="H21" s="180"/>
      <c r="I21" s="181"/>
      <c r="J21" s="180"/>
      <c r="K21" s="49"/>
    </row>
    <row r="22" spans="1:11" ht="24.75" customHeight="1">
      <c r="A22" s="61">
        <v>15</v>
      </c>
      <c r="B22" s="61" t="s">
        <v>1946</v>
      </c>
      <c r="C22" s="151" t="s">
        <v>1872</v>
      </c>
      <c r="D22" s="162" t="s">
        <v>1873</v>
      </c>
      <c r="E22" s="166" t="s">
        <v>1862</v>
      </c>
      <c r="F22" s="152" t="s">
        <v>1874</v>
      </c>
      <c r="G22" s="180"/>
      <c r="H22" s="180"/>
      <c r="I22" s="181"/>
      <c r="J22" s="180"/>
      <c r="K22" s="43"/>
    </row>
    <row r="23" spans="1:11" ht="24.75" customHeight="1">
      <c r="A23" s="61">
        <v>16</v>
      </c>
      <c r="B23" s="61" t="s">
        <v>1947</v>
      </c>
      <c r="C23" s="151" t="s">
        <v>1877</v>
      </c>
      <c r="D23" s="162" t="s">
        <v>1878</v>
      </c>
      <c r="E23" s="166" t="s">
        <v>262</v>
      </c>
      <c r="F23" s="152" t="s">
        <v>1764</v>
      </c>
      <c r="G23" s="180"/>
      <c r="H23" s="180"/>
      <c r="I23" s="181"/>
      <c r="J23" s="180"/>
      <c r="K23" s="43"/>
    </row>
    <row r="24" spans="1:11" ht="24.75" customHeight="1">
      <c r="A24" s="61">
        <v>17</v>
      </c>
      <c r="B24" s="61" t="s">
        <v>1948</v>
      </c>
      <c r="C24" s="151" t="s">
        <v>1875</v>
      </c>
      <c r="D24" s="162" t="s">
        <v>1876</v>
      </c>
      <c r="E24" s="166" t="s">
        <v>262</v>
      </c>
      <c r="F24" s="152" t="s">
        <v>502</v>
      </c>
      <c r="G24" s="180"/>
      <c r="H24" s="180"/>
      <c r="I24" s="181"/>
      <c r="J24" s="180"/>
      <c r="K24" s="43"/>
    </row>
    <row r="25" spans="1:11" ht="24.75" customHeight="1">
      <c r="A25" s="61">
        <v>18</v>
      </c>
      <c r="B25" s="61" t="s">
        <v>1949</v>
      </c>
      <c r="C25" s="151" t="s">
        <v>1879</v>
      </c>
      <c r="D25" s="162" t="s">
        <v>1880</v>
      </c>
      <c r="E25" s="166" t="s">
        <v>1881</v>
      </c>
      <c r="F25" s="152" t="s">
        <v>894</v>
      </c>
      <c r="G25" s="180"/>
      <c r="H25" s="180"/>
      <c r="I25" s="181"/>
      <c r="J25" s="180"/>
      <c r="K25" s="43"/>
    </row>
    <row r="26" spans="1:11" ht="24.75" customHeight="1">
      <c r="A26" s="61">
        <v>19</v>
      </c>
      <c r="B26" s="61" t="s">
        <v>1950</v>
      </c>
      <c r="C26" s="151" t="s">
        <v>1882</v>
      </c>
      <c r="D26" s="162" t="s">
        <v>1883</v>
      </c>
      <c r="E26" s="166" t="s">
        <v>320</v>
      </c>
      <c r="F26" s="152" t="s">
        <v>1870</v>
      </c>
      <c r="G26" s="180"/>
      <c r="H26" s="180"/>
      <c r="I26" s="181"/>
      <c r="J26" s="180"/>
      <c r="K26" s="43"/>
    </row>
    <row r="27" spans="1:11" ht="24.75" customHeight="1">
      <c r="A27" s="61">
        <v>20</v>
      </c>
      <c r="B27" s="61" t="s">
        <v>1951</v>
      </c>
      <c r="C27" s="151" t="s">
        <v>1887</v>
      </c>
      <c r="D27" s="162" t="s">
        <v>1888</v>
      </c>
      <c r="E27" s="166" t="s">
        <v>72</v>
      </c>
      <c r="F27" s="152" t="s">
        <v>488</v>
      </c>
      <c r="G27" s="180"/>
      <c r="H27" s="180"/>
      <c r="I27" s="181"/>
      <c r="J27" s="180"/>
      <c r="K27" s="43"/>
    </row>
    <row r="28" spans="1:11" ht="24.75" customHeight="1">
      <c r="A28" s="61">
        <v>21</v>
      </c>
      <c r="B28" s="61" t="s">
        <v>1952</v>
      </c>
      <c r="C28" s="151" t="s">
        <v>1884</v>
      </c>
      <c r="D28" s="162" t="s">
        <v>1885</v>
      </c>
      <c r="E28" s="166" t="s">
        <v>72</v>
      </c>
      <c r="F28" s="152" t="s">
        <v>1886</v>
      </c>
      <c r="G28" s="180"/>
      <c r="H28" s="180"/>
      <c r="I28" s="181"/>
      <c r="J28" s="180"/>
      <c r="K28" s="43"/>
    </row>
    <row r="29" spans="1:11" ht="24.75" customHeight="1">
      <c r="A29" s="61">
        <v>22</v>
      </c>
      <c r="B29" s="61" t="s">
        <v>1953</v>
      </c>
      <c r="C29" s="151" t="s">
        <v>1891</v>
      </c>
      <c r="D29" s="162" t="s">
        <v>1892</v>
      </c>
      <c r="E29" s="166" t="s">
        <v>72</v>
      </c>
      <c r="F29" s="152" t="s">
        <v>1893</v>
      </c>
      <c r="G29" s="180"/>
      <c r="H29" s="180"/>
      <c r="I29" s="181"/>
      <c r="J29" s="180"/>
      <c r="K29" s="43"/>
    </row>
    <row r="30" spans="1:11" ht="24.75" customHeight="1">
      <c r="A30" s="61">
        <v>23</v>
      </c>
      <c r="B30" s="61" t="s">
        <v>1954</v>
      </c>
      <c r="C30" s="151" t="s">
        <v>1889</v>
      </c>
      <c r="D30" s="162" t="s">
        <v>1890</v>
      </c>
      <c r="E30" s="166" t="s">
        <v>72</v>
      </c>
      <c r="F30" s="152" t="s">
        <v>1349</v>
      </c>
      <c r="G30" s="180"/>
      <c r="H30" s="180"/>
      <c r="I30" s="181"/>
      <c r="J30" s="180"/>
      <c r="K30" s="43"/>
    </row>
    <row r="31" spans="1:11" ht="24.75" customHeight="1">
      <c r="A31" s="61">
        <v>24</v>
      </c>
      <c r="B31" s="61" t="s">
        <v>1955</v>
      </c>
      <c r="C31" s="151" t="s">
        <v>1894</v>
      </c>
      <c r="D31" s="162" t="s">
        <v>1895</v>
      </c>
      <c r="E31" s="166" t="s">
        <v>1896</v>
      </c>
      <c r="F31" s="152" t="s">
        <v>758</v>
      </c>
      <c r="G31" s="180"/>
      <c r="H31" s="180"/>
      <c r="I31" s="181"/>
      <c r="J31" s="180"/>
      <c r="K31" s="43"/>
    </row>
    <row r="32" spans="1:11" ht="24.75" customHeight="1">
      <c r="A32" s="61">
        <v>25</v>
      </c>
      <c r="B32" s="61" t="s">
        <v>1956</v>
      </c>
      <c r="C32" s="151" t="s">
        <v>1899</v>
      </c>
      <c r="D32" s="162" t="s">
        <v>855</v>
      </c>
      <c r="E32" s="166" t="s">
        <v>1898</v>
      </c>
      <c r="F32" s="152" t="s">
        <v>1900</v>
      </c>
      <c r="G32" s="180"/>
      <c r="H32" s="180"/>
      <c r="I32" s="181"/>
      <c r="J32" s="180"/>
      <c r="K32" s="43"/>
    </row>
    <row r="33" spans="1:11" ht="24.75" customHeight="1">
      <c r="A33" s="61">
        <v>26</v>
      </c>
      <c r="B33" s="61" t="s">
        <v>1957</v>
      </c>
      <c r="C33" s="151" t="s">
        <v>1897</v>
      </c>
      <c r="D33" s="162" t="s">
        <v>175</v>
      </c>
      <c r="E33" s="166" t="s">
        <v>1898</v>
      </c>
      <c r="F33" s="152" t="s">
        <v>1310</v>
      </c>
      <c r="G33" s="180"/>
      <c r="H33" s="180"/>
      <c r="I33" s="181"/>
      <c r="J33" s="180"/>
      <c r="K33" s="43"/>
    </row>
    <row r="34" spans="1:11" ht="24.75" customHeight="1">
      <c r="A34" s="61">
        <v>27</v>
      </c>
      <c r="B34" s="61" t="s">
        <v>1958</v>
      </c>
      <c r="C34" s="151" t="s">
        <v>1906</v>
      </c>
      <c r="D34" s="162" t="s">
        <v>197</v>
      </c>
      <c r="E34" s="166" t="s">
        <v>1903</v>
      </c>
      <c r="F34" s="152" t="s">
        <v>1055</v>
      </c>
      <c r="G34" s="180"/>
      <c r="H34" s="180"/>
      <c r="I34" s="181"/>
      <c r="J34" s="180"/>
      <c r="K34" s="43"/>
    </row>
    <row r="35" spans="1:11" ht="24.75" customHeight="1">
      <c r="A35" s="61">
        <v>28</v>
      </c>
      <c r="B35" s="61" t="s">
        <v>1959</v>
      </c>
      <c r="C35" s="151" t="s">
        <v>1907</v>
      </c>
      <c r="D35" s="162" t="s">
        <v>1908</v>
      </c>
      <c r="E35" s="166" t="s">
        <v>1903</v>
      </c>
      <c r="F35" s="152" t="s">
        <v>1909</v>
      </c>
      <c r="G35" s="180"/>
      <c r="H35" s="180"/>
      <c r="I35" s="181"/>
      <c r="J35" s="180"/>
      <c r="K35" s="43"/>
    </row>
    <row r="36" spans="1:11" ht="24.75" customHeight="1">
      <c r="A36" s="61">
        <v>29</v>
      </c>
      <c r="B36" s="61" t="s">
        <v>1960</v>
      </c>
      <c r="C36" s="151" t="s">
        <v>1905</v>
      </c>
      <c r="D36" s="162" t="s">
        <v>480</v>
      </c>
      <c r="E36" s="166" t="s">
        <v>1903</v>
      </c>
      <c r="F36" s="152" t="s">
        <v>1386</v>
      </c>
      <c r="G36" s="180"/>
      <c r="H36" s="180"/>
      <c r="I36" s="181"/>
      <c r="J36" s="180"/>
      <c r="K36" s="43"/>
    </row>
    <row r="37" spans="1:11" ht="24.75" customHeight="1">
      <c r="A37" s="61">
        <v>30</v>
      </c>
      <c r="B37" s="61" t="s">
        <v>1961</v>
      </c>
      <c r="C37" s="151" t="s">
        <v>1901</v>
      </c>
      <c r="D37" s="162" t="s">
        <v>1902</v>
      </c>
      <c r="E37" s="166" t="s">
        <v>1903</v>
      </c>
      <c r="F37" s="152" t="s">
        <v>1746</v>
      </c>
      <c r="G37" s="180"/>
      <c r="H37" s="180"/>
      <c r="I37" s="181"/>
      <c r="J37" s="180"/>
      <c r="K37" s="43"/>
    </row>
    <row r="38" spans="1:11" ht="24.75" customHeight="1">
      <c r="A38" s="61">
        <v>31</v>
      </c>
      <c r="B38" s="61" t="s">
        <v>1962</v>
      </c>
      <c r="C38" s="151" t="s">
        <v>1904</v>
      </c>
      <c r="D38" s="162" t="s">
        <v>793</v>
      </c>
      <c r="E38" s="166" t="s">
        <v>1903</v>
      </c>
      <c r="F38" s="152" t="s">
        <v>769</v>
      </c>
      <c r="G38" s="180"/>
      <c r="H38" s="180"/>
      <c r="I38" s="181"/>
      <c r="J38" s="180"/>
      <c r="K38" s="43"/>
    </row>
    <row r="39" spans="1:11" ht="24.75" customHeight="1">
      <c r="A39" s="61">
        <v>32</v>
      </c>
      <c r="B39" s="61" t="s">
        <v>1963</v>
      </c>
      <c r="C39" s="151" t="s">
        <v>1910</v>
      </c>
      <c r="D39" s="162" t="s">
        <v>1911</v>
      </c>
      <c r="E39" s="166" t="s">
        <v>1903</v>
      </c>
      <c r="F39" s="152" t="s">
        <v>1663</v>
      </c>
      <c r="G39" s="180"/>
      <c r="H39" s="180"/>
      <c r="I39" s="181"/>
      <c r="J39" s="180"/>
      <c r="K39" s="43"/>
    </row>
    <row r="40" spans="1:11" ht="24.75" customHeight="1">
      <c r="A40" s="61">
        <v>33</v>
      </c>
      <c r="B40" s="61" t="s">
        <v>1964</v>
      </c>
      <c r="C40" s="151" t="s">
        <v>1912</v>
      </c>
      <c r="D40" s="162" t="s">
        <v>1913</v>
      </c>
      <c r="E40" s="166" t="s">
        <v>1914</v>
      </c>
      <c r="F40" s="152" t="s">
        <v>1915</v>
      </c>
      <c r="G40" s="180"/>
      <c r="H40" s="180"/>
      <c r="I40" s="181"/>
      <c r="J40" s="180"/>
      <c r="K40" s="43"/>
    </row>
    <row r="41" spans="1:11" ht="24.75" customHeight="1">
      <c r="A41" s="61">
        <v>34</v>
      </c>
      <c r="B41" s="61" t="s">
        <v>1965</v>
      </c>
      <c r="C41" s="151" t="s">
        <v>1917</v>
      </c>
      <c r="D41" s="162" t="s">
        <v>1918</v>
      </c>
      <c r="E41" s="166" t="s">
        <v>60</v>
      </c>
      <c r="F41" s="152" t="s">
        <v>1919</v>
      </c>
      <c r="G41" s="180"/>
      <c r="H41" s="180"/>
      <c r="I41" s="181"/>
      <c r="J41" s="180"/>
      <c r="K41" s="43"/>
    </row>
    <row r="42" spans="1:11" ht="24.75" customHeight="1">
      <c r="A42" s="61">
        <v>35</v>
      </c>
      <c r="B42" s="61" t="s">
        <v>1966</v>
      </c>
      <c r="C42" s="151" t="s">
        <v>1916</v>
      </c>
      <c r="D42" s="162" t="s">
        <v>357</v>
      </c>
      <c r="E42" s="166" t="s">
        <v>60</v>
      </c>
      <c r="F42" s="152" t="s">
        <v>830</v>
      </c>
      <c r="G42" s="180"/>
      <c r="H42" s="180"/>
      <c r="I42" s="181"/>
      <c r="J42" s="180"/>
      <c r="K42" s="43"/>
    </row>
    <row r="43" spans="1:11" ht="24.75" customHeight="1">
      <c r="A43" s="61">
        <v>36</v>
      </c>
      <c r="B43" s="61" t="s">
        <v>1967</v>
      </c>
      <c r="C43" s="151" t="s">
        <v>1920</v>
      </c>
      <c r="D43" s="162" t="s">
        <v>1921</v>
      </c>
      <c r="E43" s="166" t="s">
        <v>188</v>
      </c>
      <c r="F43" s="152" t="s">
        <v>1330</v>
      </c>
      <c r="G43" s="180"/>
      <c r="H43" s="180"/>
      <c r="I43" s="181"/>
      <c r="J43" s="180"/>
      <c r="K43" s="43"/>
    </row>
    <row r="44" spans="1:11" ht="24.75" customHeight="1">
      <c r="A44" s="61">
        <v>37</v>
      </c>
      <c r="B44" s="61" t="s">
        <v>1968</v>
      </c>
      <c r="C44" s="151" t="s">
        <v>1925</v>
      </c>
      <c r="D44" s="162" t="s">
        <v>463</v>
      </c>
      <c r="E44" s="166" t="s">
        <v>1923</v>
      </c>
      <c r="F44" s="152" t="s">
        <v>1681</v>
      </c>
      <c r="G44" s="180"/>
      <c r="H44" s="180"/>
      <c r="I44" s="181"/>
      <c r="J44" s="180"/>
      <c r="K44" s="43"/>
    </row>
    <row r="45" spans="1:11" ht="24.75" customHeight="1">
      <c r="A45" s="61">
        <v>38</v>
      </c>
      <c r="B45" s="61" t="s">
        <v>1969</v>
      </c>
      <c r="C45" s="151" t="s">
        <v>1927</v>
      </c>
      <c r="D45" s="162" t="s">
        <v>1928</v>
      </c>
      <c r="E45" s="166" t="s">
        <v>1923</v>
      </c>
      <c r="F45" s="152" t="s">
        <v>988</v>
      </c>
      <c r="G45" s="180"/>
      <c r="H45" s="180"/>
      <c r="I45" s="181"/>
      <c r="J45" s="180"/>
      <c r="K45" s="43"/>
    </row>
    <row r="46" spans="1:11" ht="24.75" customHeight="1">
      <c r="A46" s="61">
        <v>39</v>
      </c>
      <c r="B46" s="61" t="s">
        <v>1970</v>
      </c>
      <c r="C46" s="151" t="s">
        <v>1922</v>
      </c>
      <c r="D46" s="162" t="s">
        <v>1695</v>
      </c>
      <c r="E46" s="166" t="s">
        <v>1923</v>
      </c>
      <c r="F46" s="152" t="s">
        <v>1610</v>
      </c>
      <c r="G46" s="180"/>
      <c r="H46" s="180"/>
      <c r="I46" s="181"/>
      <c r="J46" s="180"/>
      <c r="K46" s="43"/>
    </row>
    <row r="47" spans="1:11" ht="24.75" customHeight="1">
      <c r="A47" s="61">
        <v>40</v>
      </c>
      <c r="B47" s="61" t="s">
        <v>1971</v>
      </c>
      <c r="C47" s="151" t="s">
        <v>1924</v>
      </c>
      <c r="D47" s="162" t="s">
        <v>782</v>
      </c>
      <c r="E47" s="166" t="s">
        <v>1923</v>
      </c>
      <c r="F47" s="152" t="s">
        <v>633</v>
      </c>
      <c r="G47" s="180"/>
      <c r="H47" s="180"/>
      <c r="I47" s="181"/>
      <c r="J47" s="180"/>
      <c r="K47" s="43"/>
    </row>
    <row r="48" spans="1:11" ht="24.75" customHeight="1">
      <c r="A48" s="61">
        <v>41</v>
      </c>
      <c r="B48" s="61" t="s">
        <v>1972</v>
      </c>
      <c r="C48" s="151" t="s">
        <v>1926</v>
      </c>
      <c r="D48" s="162" t="s">
        <v>890</v>
      </c>
      <c r="E48" s="166" t="s">
        <v>1923</v>
      </c>
      <c r="F48" s="152" t="s">
        <v>1996</v>
      </c>
      <c r="G48" s="180"/>
      <c r="H48" s="180"/>
      <c r="I48" s="181"/>
      <c r="J48" s="180"/>
      <c r="K48" s="43"/>
    </row>
    <row r="49" spans="1:11" ht="24.75" customHeight="1">
      <c r="A49" s="61">
        <v>42</v>
      </c>
      <c r="B49" s="61" t="s">
        <v>1973</v>
      </c>
      <c r="C49" s="151" t="s">
        <v>1929</v>
      </c>
      <c r="D49" s="162" t="s">
        <v>1930</v>
      </c>
      <c r="E49" s="166" t="s">
        <v>1931</v>
      </c>
      <c r="F49" s="152" t="s">
        <v>1932</v>
      </c>
      <c r="G49" s="180"/>
      <c r="H49" s="180"/>
      <c r="I49" s="181"/>
      <c r="J49" s="180"/>
      <c r="K49" s="43"/>
    </row>
    <row r="50" spans="1:11" ht="24.75" customHeight="1">
      <c r="A50" s="61">
        <v>43</v>
      </c>
      <c r="B50" s="61" t="s">
        <v>1974</v>
      </c>
      <c r="C50" s="151" t="s">
        <v>1937</v>
      </c>
      <c r="D50" s="162" t="s">
        <v>832</v>
      </c>
      <c r="E50" s="166" t="s">
        <v>1935</v>
      </c>
      <c r="F50" s="152" t="s">
        <v>1990</v>
      </c>
      <c r="G50" s="180"/>
      <c r="H50" s="180"/>
      <c r="I50" s="181"/>
      <c r="J50" s="180"/>
      <c r="K50" s="43"/>
    </row>
    <row r="51" spans="1:11" ht="24.75" customHeight="1">
      <c r="A51" s="61">
        <v>44</v>
      </c>
      <c r="B51" s="61" t="s">
        <v>1975</v>
      </c>
      <c r="C51" s="151" t="s">
        <v>1936</v>
      </c>
      <c r="D51" s="162" t="s">
        <v>890</v>
      </c>
      <c r="E51" s="166" t="s">
        <v>1935</v>
      </c>
      <c r="F51" s="152" t="s">
        <v>1287</v>
      </c>
      <c r="G51" s="180"/>
      <c r="H51" s="180"/>
      <c r="I51" s="181"/>
      <c r="J51" s="180"/>
      <c r="K51" s="43"/>
    </row>
    <row r="52" spans="1:11" ht="24.75" customHeight="1">
      <c r="A52" s="61">
        <v>45</v>
      </c>
      <c r="B52" s="61" t="s">
        <v>1976</v>
      </c>
      <c r="C52" s="151" t="s">
        <v>1933</v>
      </c>
      <c r="D52" s="162" t="s">
        <v>1934</v>
      </c>
      <c r="E52" s="166" t="s">
        <v>1935</v>
      </c>
      <c r="F52" s="152" t="s">
        <v>1859</v>
      </c>
      <c r="G52" s="180"/>
      <c r="H52" s="180"/>
      <c r="I52" s="181"/>
      <c r="J52" s="180"/>
      <c r="K52" s="43"/>
    </row>
    <row r="53" ht="19.5" customHeight="1">
      <c r="A53" s="38" t="s">
        <v>495</v>
      </c>
    </row>
    <row r="54" ht="34.5" customHeight="1">
      <c r="A54" s="38" t="s">
        <v>496</v>
      </c>
    </row>
    <row r="55" ht="33.75" customHeight="1">
      <c r="A55" s="38" t="s">
        <v>497</v>
      </c>
    </row>
  </sheetData>
  <sheetProtection/>
  <mergeCells count="3">
    <mergeCell ref="A3:K3"/>
    <mergeCell ref="A4:K4"/>
    <mergeCell ref="A5:K5"/>
  </mergeCells>
  <printOptions/>
  <pageMargins left="0.46" right="0.2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37">
      <selection activeCell="A47" sqref="A47:IV47"/>
    </sheetView>
  </sheetViews>
  <sheetFormatPr defaultColWidth="9.140625" defaultRowHeight="15"/>
  <cols>
    <col min="1" max="1" width="5.00390625" style="1" customWidth="1"/>
    <col min="2" max="2" width="19.57421875" style="1" customWidth="1"/>
    <col min="3" max="3" width="9.140625" style="1" customWidth="1"/>
    <col min="4" max="4" width="11.28125" style="1" bestFit="1" customWidth="1"/>
    <col min="5" max="5" width="13.57421875" style="1" customWidth="1"/>
    <col min="6" max="8" width="4.140625" style="1" bestFit="1" customWidth="1"/>
    <col min="9" max="17" width="9.140625" style="1" customWidth="1"/>
    <col min="18" max="18" width="14.421875" style="33" customWidth="1"/>
    <col min="19" max="16384" width="9.140625" style="1" customWidth="1"/>
  </cols>
  <sheetData>
    <row r="1" ht="15.75">
      <c r="A1" s="1" t="s">
        <v>1</v>
      </c>
    </row>
    <row r="2" spans="1:5" ht="15.75">
      <c r="A2" s="2" t="s">
        <v>0</v>
      </c>
      <c r="E2" s="32"/>
    </row>
    <row r="4" ht="15.75">
      <c r="A4" s="2" t="s">
        <v>186</v>
      </c>
    </row>
    <row r="6" spans="1:19" ht="15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16</v>
      </c>
      <c r="G6" s="1" t="s">
        <v>17</v>
      </c>
      <c r="H6" s="1" t="s">
        <v>202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33" t="s">
        <v>76</v>
      </c>
      <c r="S6" s="1" t="s">
        <v>58</v>
      </c>
    </row>
    <row r="7" spans="9:17" ht="15.75">
      <c r="I7" s="1">
        <v>3</v>
      </c>
      <c r="J7" s="1">
        <v>3</v>
      </c>
      <c r="K7" s="1">
        <v>2</v>
      </c>
      <c r="L7" s="1">
        <v>3</v>
      </c>
      <c r="M7" s="1">
        <v>2</v>
      </c>
      <c r="N7" s="1">
        <v>2</v>
      </c>
      <c r="O7" s="1">
        <v>2</v>
      </c>
      <c r="P7" s="1">
        <v>2</v>
      </c>
      <c r="Q7" s="1">
        <v>2</v>
      </c>
    </row>
    <row r="8" spans="1:18" s="5" customFormat="1" ht="15.75">
      <c r="A8" s="5">
        <v>1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22</v>
      </c>
      <c r="H8" s="5" t="s">
        <v>22</v>
      </c>
      <c r="K8" s="5" t="s">
        <v>22</v>
      </c>
      <c r="L8" s="5" t="s">
        <v>22</v>
      </c>
      <c r="M8" s="5" t="s">
        <v>22</v>
      </c>
      <c r="O8" s="5" t="s">
        <v>22</v>
      </c>
      <c r="P8" s="5" t="s">
        <v>22</v>
      </c>
      <c r="Q8" s="5" t="s">
        <v>22</v>
      </c>
      <c r="R8" s="34">
        <f>3600000+2600000</f>
        <v>6200000</v>
      </c>
    </row>
    <row r="9" spans="1:18" s="5" customFormat="1" ht="15.75">
      <c r="A9" s="5">
        <v>2</v>
      </c>
      <c r="B9" s="5" t="s">
        <v>23</v>
      </c>
      <c r="C9" s="5" t="s">
        <v>24</v>
      </c>
      <c r="D9" s="6">
        <v>33064</v>
      </c>
      <c r="E9" s="5" t="s">
        <v>25</v>
      </c>
      <c r="F9" s="5" t="s">
        <v>22</v>
      </c>
      <c r="G9" s="5" t="s">
        <v>22</v>
      </c>
      <c r="K9" s="5" t="s">
        <v>22</v>
      </c>
      <c r="L9" s="5" t="s">
        <v>22</v>
      </c>
      <c r="O9" s="5" t="s">
        <v>22</v>
      </c>
      <c r="P9" s="5" t="s">
        <v>22</v>
      </c>
      <c r="Q9" s="5" t="s">
        <v>22</v>
      </c>
      <c r="R9" s="34">
        <f>1600000+2200000+800000</f>
        <v>4600000</v>
      </c>
    </row>
    <row r="10" spans="1:18" s="5" customFormat="1" ht="15.75">
      <c r="A10" s="5">
        <v>3</v>
      </c>
      <c r="B10" s="5" t="s">
        <v>26</v>
      </c>
      <c r="C10" s="5" t="s">
        <v>27</v>
      </c>
      <c r="D10" s="6">
        <v>32851</v>
      </c>
      <c r="E10" s="5" t="s">
        <v>28</v>
      </c>
      <c r="G10" s="5" t="s">
        <v>22</v>
      </c>
      <c r="K10" s="5" t="s">
        <v>22</v>
      </c>
      <c r="L10" s="5" t="s">
        <v>22</v>
      </c>
      <c r="O10" s="5" t="s">
        <v>22</v>
      </c>
      <c r="P10" s="5" t="s">
        <v>22</v>
      </c>
      <c r="Q10" s="5" t="s">
        <v>22</v>
      </c>
      <c r="R10" s="34">
        <f>2200000+800000</f>
        <v>3000000</v>
      </c>
    </row>
    <row r="11" spans="1:18" s="5" customFormat="1" ht="15.75">
      <c r="A11" s="5">
        <v>4</v>
      </c>
      <c r="B11" s="5" t="s">
        <v>29</v>
      </c>
      <c r="C11" s="5" t="s">
        <v>30</v>
      </c>
      <c r="D11" s="6">
        <v>30353</v>
      </c>
      <c r="E11" s="5" t="s">
        <v>28</v>
      </c>
      <c r="G11" s="5" t="s">
        <v>22</v>
      </c>
      <c r="H11" s="5" t="s">
        <v>22</v>
      </c>
      <c r="K11" s="5" t="s">
        <v>22</v>
      </c>
      <c r="L11" s="5" t="s">
        <v>22</v>
      </c>
      <c r="O11" s="5" t="s">
        <v>22</v>
      </c>
      <c r="P11" s="5" t="s">
        <v>22</v>
      </c>
      <c r="Q11" s="5" t="s">
        <v>22</v>
      </c>
      <c r="R11" s="34">
        <v>4200000</v>
      </c>
    </row>
    <row r="12" spans="1:18" s="5" customFormat="1" ht="15.75">
      <c r="A12" s="5">
        <v>5</v>
      </c>
      <c r="B12" s="5" t="s">
        <v>31</v>
      </c>
      <c r="C12" s="5" t="s">
        <v>32</v>
      </c>
      <c r="D12" s="6">
        <v>29627</v>
      </c>
      <c r="E12" s="5" t="s">
        <v>28</v>
      </c>
      <c r="G12" s="5" t="s">
        <v>22</v>
      </c>
      <c r="K12" s="5" t="s">
        <v>22</v>
      </c>
      <c r="L12" s="5" t="s">
        <v>22</v>
      </c>
      <c r="O12" s="5" t="s">
        <v>22</v>
      </c>
      <c r="P12" s="5" t="s">
        <v>22</v>
      </c>
      <c r="Q12" s="5" t="s">
        <v>22</v>
      </c>
      <c r="R12" s="34">
        <v>3000000</v>
      </c>
    </row>
    <row r="13" spans="1:18" s="5" customFormat="1" ht="15.75">
      <c r="A13" s="5">
        <v>6</v>
      </c>
      <c r="B13" s="5" t="s">
        <v>33</v>
      </c>
      <c r="C13" s="5" t="s">
        <v>19</v>
      </c>
      <c r="D13" s="5" t="s">
        <v>34</v>
      </c>
      <c r="E13" s="5" t="s">
        <v>28</v>
      </c>
      <c r="F13" s="5" t="s">
        <v>22</v>
      </c>
      <c r="G13" s="5" t="s">
        <v>22</v>
      </c>
      <c r="K13" s="5" t="s">
        <v>22</v>
      </c>
      <c r="L13" s="5" t="s">
        <v>22</v>
      </c>
      <c r="O13" s="5" t="s">
        <v>22</v>
      </c>
      <c r="P13" s="5" t="s">
        <v>22</v>
      </c>
      <c r="Q13" s="5" t="s">
        <v>22</v>
      </c>
      <c r="R13" s="34">
        <v>4600000</v>
      </c>
    </row>
    <row r="14" spans="1:18" s="5" customFormat="1" ht="15.75">
      <c r="A14" s="5">
        <v>7</v>
      </c>
      <c r="B14" s="5" t="s">
        <v>35</v>
      </c>
      <c r="C14" s="5" t="s">
        <v>36</v>
      </c>
      <c r="D14" s="5" t="s">
        <v>37</v>
      </c>
      <c r="E14" s="5" t="s">
        <v>21</v>
      </c>
      <c r="F14" s="5" t="s">
        <v>22</v>
      </c>
      <c r="G14" s="5" t="s">
        <v>22</v>
      </c>
      <c r="K14" s="5" t="s">
        <v>22</v>
      </c>
      <c r="L14" s="5" t="s">
        <v>22</v>
      </c>
      <c r="M14" s="5" t="s">
        <v>22</v>
      </c>
      <c r="O14" s="5" t="s">
        <v>22</v>
      </c>
      <c r="P14" s="5" t="s">
        <v>22</v>
      </c>
      <c r="Q14" s="5" t="s">
        <v>22</v>
      </c>
      <c r="R14" s="34">
        <f>2400000+2600000</f>
        <v>5000000</v>
      </c>
    </row>
    <row r="15" spans="1:18" s="5" customFormat="1" ht="15.75">
      <c r="A15" s="5">
        <v>8</v>
      </c>
      <c r="B15" s="5" t="s">
        <v>38</v>
      </c>
      <c r="C15" s="5" t="s">
        <v>39</v>
      </c>
      <c r="D15" s="6">
        <v>31208</v>
      </c>
      <c r="E15" s="5" t="s">
        <v>40</v>
      </c>
      <c r="F15" s="5" t="s">
        <v>22</v>
      </c>
      <c r="G15" s="5" t="s">
        <v>22</v>
      </c>
      <c r="H15" s="5" t="s">
        <v>22</v>
      </c>
      <c r="L15" s="5" t="s">
        <v>22</v>
      </c>
      <c r="O15" s="5" t="s">
        <v>22</v>
      </c>
      <c r="P15" s="5" t="s">
        <v>22</v>
      </c>
      <c r="Q15" s="5" t="s">
        <v>22</v>
      </c>
      <c r="R15" s="34">
        <f>3600000+1800000</f>
        <v>5400000</v>
      </c>
    </row>
    <row r="16" spans="1:19" ht="15.75">
      <c r="A16" s="5">
        <v>9</v>
      </c>
      <c r="B16" s="1" t="s">
        <v>41</v>
      </c>
      <c r="C16" s="1" t="s">
        <v>42</v>
      </c>
      <c r="D16" s="1" t="s">
        <v>43</v>
      </c>
      <c r="E16" s="1" t="s">
        <v>40</v>
      </c>
      <c r="F16" s="1" t="s">
        <v>22</v>
      </c>
      <c r="G16" s="1" t="s">
        <v>22</v>
      </c>
      <c r="H16" s="1" t="s">
        <v>22</v>
      </c>
      <c r="L16" s="1" t="s">
        <v>22</v>
      </c>
      <c r="O16" s="1" t="s">
        <v>22</v>
      </c>
      <c r="P16" s="1" t="s">
        <v>22</v>
      </c>
      <c r="Q16" s="1" t="s">
        <v>22</v>
      </c>
      <c r="S16" s="1" t="s">
        <v>75</v>
      </c>
    </row>
    <row r="17" spans="1:18" s="5" customFormat="1" ht="15.75">
      <c r="A17" s="5">
        <v>10</v>
      </c>
      <c r="B17" s="5" t="s">
        <v>44</v>
      </c>
      <c r="C17" s="5" t="s">
        <v>45</v>
      </c>
      <c r="D17" s="6">
        <v>31726</v>
      </c>
      <c r="E17" s="5" t="s">
        <v>28</v>
      </c>
      <c r="K17" s="5" t="s">
        <v>22</v>
      </c>
      <c r="L17" s="5" t="s">
        <v>22</v>
      </c>
      <c r="O17" s="5" t="s">
        <v>22</v>
      </c>
      <c r="P17" s="5" t="s">
        <v>22</v>
      </c>
      <c r="Q17" s="5" t="s">
        <v>22</v>
      </c>
      <c r="R17" s="34">
        <v>2200000</v>
      </c>
    </row>
    <row r="18" spans="1:18" s="5" customFormat="1" ht="15.75">
      <c r="A18" s="5">
        <v>11</v>
      </c>
      <c r="B18" s="5" t="s">
        <v>46</v>
      </c>
      <c r="C18" s="5" t="s">
        <v>47</v>
      </c>
      <c r="D18" s="5" t="s">
        <v>196</v>
      </c>
      <c r="E18" s="5" t="s">
        <v>48</v>
      </c>
      <c r="F18" s="5" t="s">
        <v>22</v>
      </c>
      <c r="L18" s="5" t="s">
        <v>22</v>
      </c>
      <c r="O18" s="5" t="s">
        <v>22</v>
      </c>
      <c r="P18" s="5" t="s">
        <v>22</v>
      </c>
      <c r="R18" s="34">
        <v>3000000</v>
      </c>
    </row>
    <row r="19" spans="1:18" s="5" customFormat="1" ht="15.75">
      <c r="A19" s="5">
        <v>12</v>
      </c>
      <c r="B19" s="5" t="s">
        <v>49</v>
      </c>
      <c r="C19" s="5" t="s">
        <v>50</v>
      </c>
      <c r="D19" s="6">
        <v>26341</v>
      </c>
      <c r="E19" s="5" t="s">
        <v>51</v>
      </c>
      <c r="F19" s="5" t="s">
        <v>22</v>
      </c>
      <c r="G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34">
        <v>6600000</v>
      </c>
    </row>
    <row r="20" spans="1:18" s="5" customFormat="1" ht="15.75">
      <c r="A20" s="5">
        <v>13</v>
      </c>
      <c r="B20" s="5" t="s">
        <v>52</v>
      </c>
      <c r="C20" s="5" t="s">
        <v>53</v>
      </c>
      <c r="D20" s="5" t="s">
        <v>54</v>
      </c>
      <c r="E20" s="5" t="s">
        <v>55</v>
      </c>
      <c r="F20" s="5" t="s">
        <v>22</v>
      </c>
      <c r="G20" s="5" t="s">
        <v>22</v>
      </c>
      <c r="H20" s="5" t="s">
        <v>22</v>
      </c>
      <c r="K20" s="5" t="s">
        <v>22</v>
      </c>
      <c r="L20" s="5" t="s">
        <v>22</v>
      </c>
      <c r="O20" s="5" t="s">
        <v>22</v>
      </c>
      <c r="P20" s="5" t="s">
        <v>22</v>
      </c>
      <c r="Q20" s="5" t="s">
        <v>22</v>
      </c>
      <c r="R20" s="34">
        <v>5800000</v>
      </c>
    </row>
    <row r="21" spans="1:18" s="5" customFormat="1" ht="15.75">
      <c r="A21" s="5">
        <v>14</v>
      </c>
      <c r="B21" s="5" t="s">
        <v>56</v>
      </c>
      <c r="C21" s="5" t="s">
        <v>57</v>
      </c>
      <c r="D21" s="6">
        <v>29810</v>
      </c>
      <c r="E21" s="5" t="s">
        <v>28</v>
      </c>
      <c r="F21" s="5" t="s">
        <v>22</v>
      </c>
      <c r="H21" s="5" t="s">
        <v>22</v>
      </c>
      <c r="L21" s="5" t="s">
        <v>22</v>
      </c>
      <c r="O21" s="5" t="s">
        <v>22</v>
      </c>
      <c r="P21" s="5" t="s">
        <v>22</v>
      </c>
      <c r="Q21" s="5" t="s">
        <v>22</v>
      </c>
      <c r="R21" s="34">
        <v>4600000</v>
      </c>
    </row>
    <row r="22" spans="1:19" s="5" customFormat="1" ht="15.75">
      <c r="A22" s="5">
        <v>15</v>
      </c>
      <c r="B22" s="5" t="s">
        <v>59</v>
      </c>
      <c r="C22" s="5" t="s">
        <v>60</v>
      </c>
      <c r="D22" s="5" t="s">
        <v>61</v>
      </c>
      <c r="E22" s="5" t="s">
        <v>28</v>
      </c>
      <c r="F22" s="5" t="s">
        <v>22</v>
      </c>
      <c r="G22" s="5" t="s">
        <v>22</v>
      </c>
      <c r="H22" s="5" t="s">
        <v>22</v>
      </c>
      <c r="I22" s="5" t="s">
        <v>22</v>
      </c>
      <c r="J22" s="5" t="s">
        <v>22</v>
      </c>
      <c r="K22" s="5" t="s">
        <v>22</v>
      </c>
      <c r="M22" s="5" t="s">
        <v>22</v>
      </c>
      <c r="N22" s="5" t="s">
        <v>22</v>
      </c>
      <c r="O22" s="5" t="s">
        <v>22</v>
      </c>
      <c r="P22" s="5" t="s">
        <v>22</v>
      </c>
      <c r="Q22" s="5" t="s">
        <v>22</v>
      </c>
      <c r="R22" s="34">
        <v>7000000</v>
      </c>
      <c r="S22" s="5" t="s">
        <v>279</v>
      </c>
    </row>
    <row r="23" spans="1:18" s="5" customFormat="1" ht="15.75">
      <c r="A23" s="5">
        <v>16</v>
      </c>
      <c r="B23" s="5" t="s">
        <v>63</v>
      </c>
      <c r="C23" s="5" t="s">
        <v>45</v>
      </c>
      <c r="D23" s="6">
        <v>27464</v>
      </c>
      <c r="E23" s="5" t="s">
        <v>28</v>
      </c>
      <c r="G23" s="5" t="s">
        <v>22</v>
      </c>
      <c r="K23" s="5" t="s">
        <v>22</v>
      </c>
      <c r="L23" s="5" t="s">
        <v>22</v>
      </c>
      <c r="M23" s="5" t="s">
        <v>22</v>
      </c>
      <c r="O23" s="5" t="s">
        <v>22</v>
      </c>
      <c r="P23" s="5" t="s">
        <v>22</v>
      </c>
      <c r="R23" s="34">
        <v>3000000</v>
      </c>
    </row>
    <row r="24" spans="1:18" s="5" customFormat="1" ht="15.75">
      <c r="A24" s="5">
        <v>17</v>
      </c>
      <c r="B24" s="5" t="s">
        <v>64</v>
      </c>
      <c r="C24" s="5" t="s">
        <v>65</v>
      </c>
      <c r="D24" s="5" t="s">
        <v>66</v>
      </c>
      <c r="E24" s="5" t="s">
        <v>318</v>
      </c>
      <c r="I24" s="5" t="s">
        <v>22</v>
      </c>
      <c r="J24" s="5" t="s">
        <v>22</v>
      </c>
      <c r="K24" s="5" t="s">
        <v>22</v>
      </c>
      <c r="L24" s="5" t="s">
        <v>22</v>
      </c>
      <c r="M24" s="5" t="s">
        <v>22</v>
      </c>
      <c r="N24" s="5" t="s">
        <v>22</v>
      </c>
      <c r="O24" s="5" t="s">
        <v>22</v>
      </c>
      <c r="P24" s="5" t="s">
        <v>22</v>
      </c>
      <c r="Q24" s="5" t="s">
        <v>22</v>
      </c>
      <c r="R24" s="34">
        <v>4200000</v>
      </c>
    </row>
    <row r="25" spans="1:18" s="5" customFormat="1" ht="15" customHeight="1">
      <c r="A25" s="5">
        <v>18</v>
      </c>
      <c r="B25" s="5" t="s">
        <v>69</v>
      </c>
      <c r="C25" s="5" t="s">
        <v>68</v>
      </c>
      <c r="D25" s="5" t="s">
        <v>70</v>
      </c>
      <c r="E25" s="5" t="s">
        <v>28</v>
      </c>
      <c r="F25" s="5" t="s">
        <v>22</v>
      </c>
      <c r="G25" s="5" t="s">
        <v>22</v>
      </c>
      <c r="R25" s="34">
        <v>2400000</v>
      </c>
    </row>
    <row r="26" spans="1:19" s="5" customFormat="1" ht="15.75">
      <c r="A26" s="5">
        <v>19</v>
      </c>
      <c r="B26" s="5" t="s">
        <v>71</v>
      </c>
      <c r="C26" s="5" t="s">
        <v>72</v>
      </c>
      <c r="D26" s="5" t="s">
        <v>73</v>
      </c>
      <c r="E26" s="5" t="s">
        <v>74</v>
      </c>
      <c r="F26" s="5" t="s">
        <v>22</v>
      </c>
      <c r="G26" s="5" t="s">
        <v>22</v>
      </c>
      <c r="H26" s="5" t="s">
        <v>22</v>
      </c>
      <c r="K26" s="5" t="s">
        <v>22</v>
      </c>
      <c r="L26" s="5" t="s">
        <v>22</v>
      </c>
      <c r="O26" s="5" t="s">
        <v>22</v>
      </c>
      <c r="P26" s="5" t="s">
        <v>22</v>
      </c>
      <c r="Q26" s="5" t="s">
        <v>22</v>
      </c>
      <c r="R26" s="34">
        <f>800000*4+11*200000</f>
        <v>5400000</v>
      </c>
      <c r="S26" s="5" t="s">
        <v>174</v>
      </c>
    </row>
    <row r="27" spans="1:19" ht="15.75">
      <c r="A27" s="5">
        <v>20</v>
      </c>
      <c r="B27" s="1" t="s">
        <v>77</v>
      </c>
      <c r="C27" s="1" t="s">
        <v>78</v>
      </c>
      <c r="D27" s="1" t="s">
        <v>79</v>
      </c>
      <c r="E27" s="1" t="s">
        <v>28</v>
      </c>
      <c r="F27" s="1" t="s">
        <v>22</v>
      </c>
      <c r="G27" s="1" t="s">
        <v>22</v>
      </c>
      <c r="K27" s="1" t="s">
        <v>22</v>
      </c>
      <c r="L27" s="1" t="s">
        <v>22</v>
      </c>
      <c r="O27" s="1" t="s">
        <v>22</v>
      </c>
      <c r="P27" s="1" t="s">
        <v>22</v>
      </c>
      <c r="Q27" s="1" t="s">
        <v>22</v>
      </c>
      <c r="S27" s="1" t="s">
        <v>75</v>
      </c>
    </row>
    <row r="28" spans="1:19" ht="15.75">
      <c r="A28" s="5">
        <v>21</v>
      </c>
      <c r="B28" s="1" t="s">
        <v>80</v>
      </c>
      <c r="C28" s="1" t="s">
        <v>81</v>
      </c>
      <c r="D28" s="1" t="s">
        <v>82</v>
      </c>
      <c r="E28" s="1" t="s">
        <v>28</v>
      </c>
      <c r="F28" s="4"/>
      <c r="G28" s="4"/>
      <c r="H28" s="4"/>
      <c r="I28" s="1" t="s">
        <v>22</v>
      </c>
      <c r="J28" s="1" t="s">
        <v>22</v>
      </c>
      <c r="K28" s="1" t="s">
        <v>22</v>
      </c>
      <c r="L28" s="1" t="s">
        <v>22</v>
      </c>
      <c r="M28" s="1" t="s">
        <v>22</v>
      </c>
      <c r="N28" s="1" t="s">
        <v>22</v>
      </c>
      <c r="O28" s="1" t="s">
        <v>22</v>
      </c>
      <c r="P28" s="1" t="s">
        <v>22</v>
      </c>
      <c r="Q28" s="1" t="s">
        <v>22</v>
      </c>
      <c r="S28" s="1" t="s">
        <v>75</v>
      </c>
    </row>
    <row r="29" spans="1:18" s="5" customFormat="1" ht="15.75">
      <c r="A29" s="5">
        <v>22</v>
      </c>
      <c r="B29" s="5" t="s">
        <v>62</v>
      </c>
      <c r="C29" s="5" t="s">
        <v>284</v>
      </c>
      <c r="D29" s="5" t="s">
        <v>83</v>
      </c>
      <c r="E29" s="5" t="s">
        <v>21</v>
      </c>
      <c r="F29" s="37" t="s">
        <v>22</v>
      </c>
      <c r="G29" s="37" t="s">
        <v>22</v>
      </c>
      <c r="H29" s="37" t="s">
        <v>22</v>
      </c>
      <c r="K29" s="5" t="s">
        <v>22</v>
      </c>
      <c r="L29" s="5" t="s">
        <v>22</v>
      </c>
      <c r="O29" s="5" t="s">
        <v>22</v>
      </c>
      <c r="P29" s="5" t="s">
        <v>22</v>
      </c>
      <c r="R29" s="34">
        <v>5400000</v>
      </c>
    </row>
    <row r="30" spans="1:18" s="5" customFormat="1" ht="15.75">
      <c r="A30" s="5">
        <v>23</v>
      </c>
      <c r="B30" s="5" t="s">
        <v>84</v>
      </c>
      <c r="C30" s="5" t="s">
        <v>85</v>
      </c>
      <c r="D30" s="5" t="s">
        <v>86</v>
      </c>
      <c r="E30" s="5" t="s">
        <v>28</v>
      </c>
      <c r="F30" s="37"/>
      <c r="G30" s="37"/>
      <c r="H30" s="37"/>
      <c r="K30" s="5" t="s">
        <v>22</v>
      </c>
      <c r="L30" s="5" t="s">
        <v>22</v>
      </c>
      <c r="O30" s="5" t="s">
        <v>22</v>
      </c>
      <c r="P30" s="5" t="s">
        <v>22</v>
      </c>
      <c r="Q30" s="5" t="s">
        <v>22</v>
      </c>
      <c r="R30" s="34">
        <v>2200000</v>
      </c>
    </row>
    <row r="31" spans="1:18" s="5" customFormat="1" ht="15.75">
      <c r="A31" s="5">
        <v>24</v>
      </c>
      <c r="B31" s="5" t="s">
        <v>88</v>
      </c>
      <c r="C31" s="5" t="s">
        <v>87</v>
      </c>
      <c r="D31" s="5" t="s">
        <v>89</v>
      </c>
      <c r="E31" s="5" t="s">
        <v>55</v>
      </c>
      <c r="F31" s="5" t="s">
        <v>22</v>
      </c>
      <c r="G31" s="5" t="s">
        <v>22</v>
      </c>
      <c r="H31" s="5" t="s">
        <v>22</v>
      </c>
      <c r="K31" s="5" t="s">
        <v>22</v>
      </c>
      <c r="L31" s="5" t="s">
        <v>22</v>
      </c>
      <c r="O31" s="5" t="s">
        <v>22</v>
      </c>
      <c r="P31" s="5" t="s">
        <v>22</v>
      </c>
      <c r="Q31" s="5" t="s">
        <v>22</v>
      </c>
      <c r="R31" s="34">
        <f>2200000+3600000</f>
        <v>5800000</v>
      </c>
    </row>
    <row r="32" spans="1:18" s="5" customFormat="1" ht="15.75">
      <c r="A32" s="5">
        <v>25</v>
      </c>
      <c r="B32" s="5" t="s">
        <v>90</v>
      </c>
      <c r="C32" s="5" t="s">
        <v>91</v>
      </c>
      <c r="D32" s="6">
        <v>32059</v>
      </c>
      <c r="E32" s="5" t="s">
        <v>92</v>
      </c>
      <c r="F32" s="5" t="s">
        <v>22</v>
      </c>
      <c r="G32" s="5" t="s">
        <v>22</v>
      </c>
      <c r="H32" s="5" t="s">
        <v>22</v>
      </c>
      <c r="K32" s="5" t="s">
        <v>22</v>
      </c>
      <c r="L32" s="5" t="s">
        <v>22</v>
      </c>
      <c r="O32" s="5" t="s">
        <v>22</v>
      </c>
      <c r="P32" s="5" t="s">
        <v>22</v>
      </c>
      <c r="Q32" s="5" t="s">
        <v>22</v>
      </c>
      <c r="R32" s="34">
        <f>2200000+3600000</f>
        <v>5800000</v>
      </c>
    </row>
    <row r="33" spans="1:18" s="5" customFormat="1" ht="15.75">
      <c r="A33" s="5">
        <v>26</v>
      </c>
      <c r="B33" s="5" t="s">
        <v>93</v>
      </c>
      <c r="C33" s="5" t="s">
        <v>36</v>
      </c>
      <c r="D33" s="6">
        <v>32852</v>
      </c>
      <c r="E33" s="5" t="s">
        <v>21</v>
      </c>
      <c r="I33" s="5" t="s">
        <v>22</v>
      </c>
      <c r="J33" s="5" t="s">
        <v>22</v>
      </c>
      <c r="K33" s="5" t="s">
        <v>22</v>
      </c>
      <c r="L33" s="5" t="s">
        <v>22</v>
      </c>
      <c r="M33" s="5" t="s">
        <v>22</v>
      </c>
      <c r="N33" s="5" t="s">
        <v>22</v>
      </c>
      <c r="O33" s="5" t="s">
        <v>22</v>
      </c>
      <c r="P33" s="5" t="s">
        <v>22</v>
      </c>
      <c r="Q33" s="5" t="s">
        <v>22</v>
      </c>
      <c r="R33" s="34">
        <f>21*200000</f>
        <v>4200000</v>
      </c>
    </row>
    <row r="34" spans="1:18" s="5" customFormat="1" ht="15.75">
      <c r="A34" s="5">
        <v>27</v>
      </c>
      <c r="B34" s="5" t="s">
        <v>94</v>
      </c>
      <c r="C34" s="5" t="s">
        <v>95</v>
      </c>
      <c r="D34" s="5" t="s">
        <v>96</v>
      </c>
      <c r="E34" s="5" t="s">
        <v>92</v>
      </c>
      <c r="F34" s="5" t="s">
        <v>22</v>
      </c>
      <c r="G34" s="5" t="s">
        <v>22</v>
      </c>
      <c r="I34" s="5" t="s">
        <v>22</v>
      </c>
      <c r="J34" s="5" t="s">
        <v>22</v>
      </c>
      <c r="K34" s="5" t="s">
        <v>22</v>
      </c>
      <c r="L34" s="5" t="s">
        <v>22</v>
      </c>
      <c r="M34" s="5" t="s">
        <v>22</v>
      </c>
      <c r="N34" s="5" t="s">
        <v>22</v>
      </c>
      <c r="O34" s="5" t="s">
        <v>22</v>
      </c>
      <c r="P34" s="5" t="s">
        <v>22</v>
      </c>
      <c r="Q34" s="5" t="s">
        <v>22</v>
      </c>
      <c r="R34" s="34">
        <f>2400000+4200000</f>
        <v>6600000</v>
      </c>
    </row>
    <row r="35" spans="1:19" ht="15.75">
      <c r="A35" s="5">
        <v>28</v>
      </c>
      <c r="B35" s="1" t="s">
        <v>108</v>
      </c>
      <c r="C35" s="1" t="s">
        <v>109</v>
      </c>
      <c r="D35" s="1" t="s">
        <v>110</v>
      </c>
      <c r="I35" s="1" t="s">
        <v>22</v>
      </c>
      <c r="J35" s="1" t="s">
        <v>22</v>
      </c>
      <c r="K35" s="1" t="s">
        <v>22</v>
      </c>
      <c r="L35" s="1" t="s">
        <v>22</v>
      </c>
      <c r="M35" s="1" t="s">
        <v>22</v>
      </c>
      <c r="N35" s="1" t="s">
        <v>22</v>
      </c>
      <c r="O35" s="1" t="s">
        <v>22</v>
      </c>
      <c r="P35" s="1" t="s">
        <v>22</v>
      </c>
      <c r="Q35" s="1" t="s">
        <v>22</v>
      </c>
      <c r="S35" s="1" t="s">
        <v>67</v>
      </c>
    </row>
    <row r="36" spans="1:18" s="5" customFormat="1" ht="15.75">
      <c r="A36" s="5">
        <v>29</v>
      </c>
      <c r="B36" s="5" t="s">
        <v>98</v>
      </c>
      <c r="C36" s="5" t="s">
        <v>99</v>
      </c>
      <c r="D36" s="6">
        <v>25212</v>
      </c>
      <c r="E36" s="5" t="s">
        <v>25</v>
      </c>
      <c r="L36" s="5" t="s">
        <v>22</v>
      </c>
      <c r="Q36" s="5" t="s">
        <v>22</v>
      </c>
      <c r="R36" s="34">
        <v>1000000</v>
      </c>
    </row>
    <row r="37" spans="1:18" s="5" customFormat="1" ht="15.75">
      <c r="A37" s="5">
        <v>30</v>
      </c>
      <c r="B37" s="5" t="s">
        <v>101</v>
      </c>
      <c r="C37" s="5" t="s">
        <v>102</v>
      </c>
      <c r="D37" s="6" t="s">
        <v>111</v>
      </c>
      <c r="E37" s="5" t="s">
        <v>28</v>
      </c>
      <c r="F37" s="5" t="s">
        <v>22</v>
      </c>
      <c r="G37" s="5" t="s">
        <v>22</v>
      </c>
      <c r="H37" s="5" t="s">
        <v>22</v>
      </c>
      <c r="K37" s="5" t="s">
        <v>22</v>
      </c>
      <c r="L37" s="5" t="s">
        <v>22</v>
      </c>
      <c r="O37" s="5" t="s">
        <v>22</v>
      </c>
      <c r="P37" s="5" t="s">
        <v>22</v>
      </c>
      <c r="Q37" s="5" t="s">
        <v>22</v>
      </c>
      <c r="R37" s="34">
        <f>2200000+3600000</f>
        <v>5800000</v>
      </c>
    </row>
    <row r="38" spans="1:18" s="5" customFormat="1" ht="15.75">
      <c r="A38" s="5">
        <v>31</v>
      </c>
      <c r="B38" s="5" t="s">
        <v>112</v>
      </c>
      <c r="C38" s="5" t="s">
        <v>95</v>
      </c>
      <c r="D38" s="6" t="s">
        <v>113</v>
      </c>
      <c r="E38" s="5" t="s">
        <v>21</v>
      </c>
      <c r="F38" s="5" t="s">
        <v>22</v>
      </c>
      <c r="G38" s="5" t="s">
        <v>22</v>
      </c>
      <c r="H38" s="5" t="s">
        <v>22</v>
      </c>
      <c r="K38" s="5" t="s">
        <v>22</v>
      </c>
      <c r="L38" s="5" t="s">
        <v>22</v>
      </c>
      <c r="O38" s="5" t="s">
        <v>22</v>
      </c>
      <c r="P38" s="5" t="s">
        <v>22</v>
      </c>
      <c r="Q38" s="5" t="s">
        <v>22</v>
      </c>
      <c r="R38" s="34">
        <v>5800000</v>
      </c>
    </row>
    <row r="39" spans="1:19" s="5" customFormat="1" ht="15.75">
      <c r="A39" s="5">
        <v>32</v>
      </c>
      <c r="B39" s="5" t="s">
        <v>137</v>
      </c>
      <c r="C39" s="5" t="s">
        <v>81</v>
      </c>
      <c r="D39" s="6">
        <v>31232</v>
      </c>
      <c r="E39" s="5" t="s">
        <v>40</v>
      </c>
      <c r="F39" s="37" t="s">
        <v>22</v>
      </c>
      <c r="G39" s="37" t="s">
        <v>22</v>
      </c>
      <c r="H39" s="37" t="s">
        <v>22</v>
      </c>
      <c r="K39" s="5" t="s">
        <v>22</v>
      </c>
      <c r="L39" s="5" t="s">
        <v>22</v>
      </c>
      <c r="O39" s="5" t="s">
        <v>22</v>
      </c>
      <c r="P39" s="5" t="s">
        <v>22</v>
      </c>
      <c r="Q39" s="5" t="s">
        <v>22</v>
      </c>
      <c r="R39" s="34">
        <f>11*200000+3600000</f>
        <v>5800000</v>
      </c>
      <c r="S39" s="5" t="s">
        <v>173</v>
      </c>
    </row>
    <row r="40" spans="1:19" ht="15.75">
      <c r="A40" s="5">
        <v>33</v>
      </c>
      <c r="B40" s="1" t="s">
        <v>97</v>
      </c>
      <c r="C40" s="1" t="s">
        <v>60</v>
      </c>
      <c r="D40" s="3" t="s">
        <v>170</v>
      </c>
      <c r="E40" s="1" t="s">
        <v>28</v>
      </c>
      <c r="F40" s="1" t="s">
        <v>22</v>
      </c>
      <c r="G40" s="1" t="s">
        <v>22</v>
      </c>
      <c r="L40" s="1" t="s">
        <v>22</v>
      </c>
      <c r="O40" s="1" t="s">
        <v>22</v>
      </c>
      <c r="P40" s="1" t="s">
        <v>22</v>
      </c>
      <c r="Q40" s="1" t="s">
        <v>22</v>
      </c>
      <c r="S40" s="1" t="s">
        <v>67</v>
      </c>
    </row>
    <row r="41" spans="1:18" s="5" customFormat="1" ht="15.75">
      <c r="A41" s="5">
        <v>34</v>
      </c>
      <c r="B41" s="5" t="s">
        <v>175</v>
      </c>
      <c r="C41" s="5" t="s">
        <v>176</v>
      </c>
      <c r="D41" s="6" t="s">
        <v>177</v>
      </c>
      <c r="E41" s="5" t="s">
        <v>178</v>
      </c>
      <c r="F41" s="5" t="s">
        <v>22</v>
      </c>
      <c r="G41" s="5" t="s">
        <v>22</v>
      </c>
      <c r="H41" s="38"/>
      <c r="I41" s="38"/>
      <c r="K41" s="5" t="s">
        <v>22</v>
      </c>
      <c r="L41" s="5" t="s">
        <v>22</v>
      </c>
      <c r="M41" s="5" t="s">
        <v>22</v>
      </c>
      <c r="N41" s="5" t="s">
        <v>22</v>
      </c>
      <c r="O41" s="5" t="s">
        <v>22</v>
      </c>
      <c r="P41" s="5" t="s">
        <v>22</v>
      </c>
      <c r="Q41" s="5" t="s">
        <v>22</v>
      </c>
      <c r="R41" s="34">
        <f>3000000+2400000</f>
        <v>5400000</v>
      </c>
    </row>
    <row r="42" spans="1:19" s="5" customFormat="1" ht="15.75">
      <c r="A42" s="5">
        <v>35</v>
      </c>
      <c r="B42" s="5" t="s">
        <v>180</v>
      </c>
      <c r="C42" s="5" t="s">
        <v>181</v>
      </c>
      <c r="D42" s="6" t="s">
        <v>182</v>
      </c>
      <c r="E42" s="5" t="s">
        <v>28</v>
      </c>
      <c r="F42" s="5" t="s">
        <v>22</v>
      </c>
      <c r="G42" s="5" t="s">
        <v>22</v>
      </c>
      <c r="H42" s="5" t="s">
        <v>22</v>
      </c>
      <c r="L42" s="5" t="s">
        <v>22</v>
      </c>
      <c r="O42" s="5" t="s">
        <v>22</v>
      </c>
      <c r="P42" s="5" t="s">
        <v>22</v>
      </c>
      <c r="Q42" s="5" t="s">
        <v>22</v>
      </c>
      <c r="R42" s="34">
        <v>5400000</v>
      </c>
      <c r="S42" s="5" t="s">
        <v>229</v>
      </c>
    </row>
    <row r="43" spans="1:18" s="5" customFormat="1" ht="15.75">
      <c r="A43" s="5">
        <v>36</v>
      </c>
      <c r="B43" s="5" t="s">
        <v>185</v>
      </c>
      <c r="C43" s="5" t="s">
        <v>60</v>
      </c>
      <c r="D43" s="6" t="s">
        <v>184</v>
      </c>
      <c r="E43" s="5" t="s">
        <v>92</v>
      </c>
      <c r="F43" s="5" t="s">
        <v>22</v>
      </c>
      <c r="G43" s="5" t="s">
        <v>22</v>
      </c>
      <c r="H43" s="5" t="s">
        <v>22</v>
      </c>
      <c r="K43" s="5" t="s">
        <v>22</v>
      </c>
      <c r="L43" s="5" t="s">
        <v>22</v>
      </c>
      <c r="O43" s="5" t="s">
        <v>22</v>
      </c>
      <c r="P43" s="5" t="s">
        <v>22</v>
      </c>
      <c r="Q43" s="5" t="s">
        <v>22</v>
      </c>
      <c r="R43" s="34">
        <v>5800000</v>
      </c>
    </row>
    <row r="44" spans="1:19" ht="15.75">
      <c r="A44" s="5">
        <v>37</v>
      </c>
      <c r="B44" s="1" t="s">
        <v>188</v>
      </c>
      <c r="C44" s="1" t="s">
        <v>187</v>
      </c>
      <c r="D44" s="3">
        <v>32122</v>
      </c>
      <c r="E44" s="1" t="s">
        <v>28</v>
      </c>
      <c r="G44" s="1" t="s">
        <v>22</v>
      </c>
      <c r="H44" s="1" t="s">
        <v>22</v>
      </c>
      <c r="I44" s="1" t="s">
        <v>22</v>
      </c>
      <c r="J44" s="1" t="s">
        <v>22</v>
      </c>
      <c r="K44" s="1" t="s">
        <v>22</v>
      </c>
      <c r="L44" s="1" t="s">
        <v>22</v>
      </c>
      <c r="M44" s="1" t="s">
        <v>22</v>
      </c>
      <c r="N44" s="1" t="s">
        <v>22</v>
      </c>
      <c r="O44" s="1" t="s">
        <v>22</v>
      </c>
      <c r="P44" s="1" t="s">
        <v>22</v>
      </c>
      <c r="Q44" s="1" t="s">
        <v>22</v>
      </c>
      <c r="S44" s="1" t="s">
        <v>75</v>
      </c>
    </row>
    <row r="45" spans="1:19" s="4" customFormat="1" ht="15.75">
      <c r="A45" s="5">
        <v>38</v>
      </c>
      <c r="B45" s="4" t="s">
        <v>191</v>
      </c>
      <c r="C45" s="4" t="s">
        <v>293</v>
      </c>
      <c r="D45" s="35"/>
      <c r="E45" s="4" t="s">
        <v>51</v>
      </c>
      <c r="I45" s="4" t="s">
        <v>22</v>
      </c>
      <c r="J45" s="4" t="s">
        <v>22</v>
      </c>
      <c r="K45" s="4" t="s">
        <v>22</v>
      </c>
      <c r="L45" s="4" t="s">
        <v>22</v>
      </c>
      <c r="M45" s="4" t="s">
        <v>22</v>
      </c>
      <c r="N45" s="4" t="s">
        <v>22</v>
      </c>
      <c r="O45" s="4" t="s">
        <v>22</v>
      </c>
      <c r="P45" s="4" t="s">
        <v>22</v>
      </c>
      <c r="Q45" s="4" t="s">
        <v>22</v>
      </c>
      <c r="R45" s="36">
        <v>4200000</v>
      </c>
      <c r="S45" s="4" t="s">
        <v>192</v>
      </c>
    </row>
    <row r="46" spans="1:19" ht="15.75">
      <c r="A46" s="5">
        <v>39</v>
      </c>
      <c r="B46" s="1" t="s">
        <v>193</v>
      </c>
      <c r="C46" s="1" t="s">
        <v>81</v>
      </c>
      <c r="D46" s="3">
        <v>30565</v>
      </c>
      <c r="E46" s="1" t="s">
        <v>55</v>
      </c>
      <c r="F46" s="1" t="s">
        <v>22</v>
      </c>
      <c r="G46" s="1" t="s">
        <v>22</v>
      </c>
      <c r="I46" s="1" t="s">
        <v>22</v>
      </c>
      <c r="J46" s="1" t="s">
        <v>22</v>
      </c>
      <c r="K46" s="1" t="s">
        <v>22</v>
      </c>
      <c r="L46" s="1" t="s">
        <v>22</v>
      </c>
      <c r="M46" s="1" t="s">
        <v>22</v>
      </c>
      <c r="N46" s="1" t="s">
        <v>22</v>
      </c>
      <c r="O46" s="1" t="s">
        <v>22</v>
      </c>
      <c r="P46" s="1" t="s">
        <v>22</v>
      </c>
      <c r="Q46" s="1" t="s">
        <v>22</v>
      </c>
      <c r="S46" s="1" t="s">
        <v>75</v>
      </c>
    </row>
    <row r="47" spans="1:18" s="5" customFormat="1" ht="15.75">
      <c r="A47" s="5">
        <v>40</v>
      </c>
      <c r="B47" s="5" t="s">
        <v>201</v>
      </c>
      <c r="C47" s="5" t="s">
        <v>85</v>
      </c>
      <c r="D47" s="6" t="s">
        <v>200</v>
      </c>
      <c r="E47" s="5" t="s">
        <v>28</v>
      </c>
      <c r="F47" s="5" t="s">
        <v>22</v>
      </c>
      <c r="G47" s="5" t="s">
        <v>22</v>
      </c>
      <c r="H47" s="5" t="s">
        <v>22</v>
      </c>
      <c r="K47" s="5" t="s">
        <v>22</v>
      </c>
      <c r="L47" s="5" t="s">
        <v>22</v>
      </c>
      <c r="O47" s="5" t="s">
        <v>22</v>
      </c>
      <c r="P47" s="5" t="s">
        <v>22</v>
      </c>
      <c r="Q47" s="5" t="s">
        <v>22</v>
      </c>
      <c r="R47" s="34">
        <f>3400000+2400000</f>
        <v>5800000</v>
      </c>
    </row>
    <row r="48" spans="1:19" s="5" customFormat="1" ht="15.75">
      <c r="A48" s="5">
        <v>41</v>
      </c>
      <c r="B48" s="5" t="s">
        <v>203</v>
      </c>
      <c r="C48" s="5" t="s">
        <v>204</v>
      </c>
      <c r="D48" s="6" t="s">
        <v>205</v>
      </c>
      <c r="E48" s="5" t="s">
        <v>25</v>
      </c>
      <c r="K48" s="5" t="s">
        <v>22</v>
      </c>
      <c r="L48" s="5" t="s">
        <v>22</v>
      </c>
      <c r="O48" s="5" t="s">
        <v>22</v>
      </c>
      <c r="P48" s="5" t="s">
        <v>22</v>
      </c>
      <c r="Q48" s="5" t="s">
        <v>22</v>
      </c>
      <c r="R48" s="34">
        <v>2200000</v>
      </c>
      <c r="S48" s="5" t="s">
        <v>206</v>
      </c>
    </row>
    <row r="49" spans="1:19" s="5" customFormat="1" ht="15.75">
      <c r="A49" s="5">
        <v>42</v>
      </c>
      <c r="B49" s="5" t="s">
        <v>207</v>
      </c>
      <c r="C49" s="5" t="s">
        <v>45</v>
      </c>
      <c r="D49" s="5" t="s">
        <v>208</v>
      </c>
      <c r="E49" s="5" t="s">
        <v>51</v>
      </c>
      <c r="F49" s="5" t="s">
        <v>22</v>
      </c>
      <c r="G49" s="5" t="s">
        <v>22</v>
      </c>
      <c r="H49" s="5" t="s">
        <v>22</v>
      </c>
      <c r="I49" s="5" t="s">
        <v>22</v>
      </c>
      <c r="J49" s="5" t="s">
        <v>22</v>
      </c>
      <c r="K49" s="5" t="s">
        <v>22</v>
      </c>
      <c r="L49" s="5" t="s">
        <v>22</v>
      </c>
      <c r="M49" s="5" t="s">
        <v>22</v>
      </c>
      <c r="N49" s="5" t="s">
        <v>22</v>
      </c>
      <c r="O49" s="5" t="s">
        <v>22</v>
      </c>
      <c r="P49" s="5" t="s">
        <v>22</v>
      </c>
      <c r="Q49" s="5" t="s">
        <v>22</v>
      </c>
      <c r="R49" s="34">
        <v>7800000</v>
      </c>
      <c r="S49" s="5" t="s">
        <v>209</v>
      </c>
    </row>
    <row r="50" spans="1:19" s="5" customFormat="1" ht="15.75">
      <c r="A50" s="5">
        <v>43</v>
      </c>
      <c r="B50" s="5" t="s">
        <v>210</v>
      </c>
      <c r="C50" s="5" t="s">
        <v>211</v>
      </c>
      <c r="D50" s="5" t="s">
        <v>212</v>
      </c>
      <c r="E50" s="5" t="s">
        <v>28</v>
      </c>
      <c r="K50" s="5" t="s">
        <v>22</v>
      </c>
      <c r="L50" s="5" t="s">
        <v>22</v>
      </c>
      <c r="O50" s="5" t="s">
        <v>22</v>
      </c>
      <c r="P50" s="5" t="s">
        <v>22</v>
      </c>
      <c r="Q50" s="5" t="s">
        <v>22</v>
      </c>
      <c r="R50" s="34">
        <v>2200000</v>
      </c>
      <c r="S50" s="5" t="s">
        <v>206</v>
      </c>
    </row>
    <row r="51" spans="1:19" ht="15.75">
      <c r="A51" s="5">
        <v>44</v>
      </c>
      <c r="B51" s="1" t="s">
        <v>215</v>
      </c>
      <c r="C51" s="1" t="s">
        <v>216</v>
      </c>
      <c r="D51" s="1" t="s">
        <v>217</v>
      </c>
      <c r="E51" s="1" t="s">
        <v>40</v>
      </c>
      <c r="F51" s="1" t="s">
        <v>22</v>
      </c>
      <c r="G51" s="1" t="s">
        <v>22</v>
      </c>
      <c r="H51" s="1" t="s">
        <v>22</v>
      </c>
      <c r="K51" s="1" t="s">
        <v>22</v>
      </c>
      <c r="L51" s="1" t="s">
        <v>22</v>
      </c>
      <c r="O51" s="1" t="s">
        <v>22</v>
      </c>
      <c r="P51" s="1" t="s">
        <v>22</v>
      </c>
      <c r="Q51" s="1" t="s">
        <v>22</v>
      </c>
      <c r="S51" s="1" t="s">
        <v>75</v>
      </c>
    </row>
    <row r="52" spans="1:18" s="5" customFormat="1" ht="15.75">
      <c r="A52" s="5">
        <v>45</v>
      </c>
      <c r="B52" s="5" t="s">
        <v>193</v>
      </c>
      <c r="C52" s="5" t="s">
        <v>218</v>
      </c>
      <c r="D52" s="5" t="s">
        <v>219</v>
      </c>
      <c r="E52" s="5" t="s">
        <v>74</v>
      </c>
      <c r="F52" s="5" t="s">
        <v>22</v>
      </c>
      <c r="G52" s="5" t="s">
        <v>22</v>
      </c>
      <c r="H52" s="5" t="s">
        <v>22</v>
      </c>
      <c r="I52" s="37" t="s">
        <v>22</v>
      </c>
      <c r="J52" s="37" t="s">
        <v>22</v>
      </c>
      <c r="K52" s="37" t="s">
        <v>22</v>
      </c>
      <c r="L52" s="37" t="s">
        <v>22</v>
      </c>
      <c r="M52" s="37" t="s">
        <v>22</v>
      </c>
      <c r="N52" s="37"/>
      <c r="O52" s="37" t="s">
        <v>22</v>
      </c>
      <c r="P52" s="37" t="s">
        <v>22</v>
      </c>
      <c r="Q52" s="37" t="s">
        <v>22</v>
      </c>
      <c r="R52" s="34">
        <v>7400000</v>
      </c>
    </row>
    <row r="53" spans="1:18" s="5" customFormat="1" ht="15.75">
      <c r="A53" s="5">
        <v>46</v>
      </c>
      <c r="B53" s="5" t="s">
        <v>230</v>
      </c>
      <c r="C53" s="5" t="s">
        <v>231</v>
      </c>
      <c r="D53" s="5" t="s">
        <v>232</v>
      </c>
      <c r="E53" s="5" t="s">
        <v>28</v>
      </c>
      <c r="G53" s="5" t="s">
        <v>22</v>
      </c>
      <c r="K53" s="5" t="s">
        <v>22</v>
      </c>
      <c r="O53" s="5" t="s">
        <v>22</v>
      </c>
      <c r="Q53" s="5" t="s">
        <v>22</v>
      </c>
      <c r="R53" s="34">
        <v>2000000</v>
      </c>
    </row>
    <row r="54" spans="1:19" ht="15.75">
      <c r="A54" s="5">
        <v>47</v>
      </c>
      <c r="B54" s="1" t="s">
        <v>233</v>
      </c>
      <c r="C54" s="1" t="s">
        <v>53</v>
      </c>
      <c r="D54" s="3">
        <v>31535</v>
      </c>
      <c r="E54" s="1" t="s">
        <v>178</v>
      </c>
      <c r="F54" s="1" t="s">
        <v>22</v>
      </c>
      <c r="G54" s="1" t="s">
        <v>22</v>
      </c>
      <c r="H54" s="1" t="s">
        <v>22</v>
      </c>
      <c r="I54" s="1" t="s">
        <v>22</v>
      </c>
      <c r="J54" s="1" t="s">
        <v>22</v>
      </c>
      <c r="K54" s="1" t="s">
        <v>22</v>
      </c>
      <c r="L54" s="1" t="s">
        <v>22</v>
      </c>
      <c r="M54" s="1" t="s">
        <v>22</v>
      </c>
      <c r="N54" s="1" t="s">
        <v>22</v>
      </c>
      <c r="O54" s="1" t="s">
        <v>22</v>
      </c>
      <c r="P54" s="1" t="s">
        <v>22</v>
      </c>
      <c r="Q54" s="1" t="s">
        <v>22</v>
      </c>
      <c r="S54" s="1" t="s">
        <v>75</v>
      </c>
    </row>
    <row r="55" spans="1:18" s="5" customFormat="1" ht="15.75">
      <c r="A55" s="5">
        <v>48</v>
      </c>
      <c r="B55" s="5" t="s">
        <v>235</v>
      </c>
      <c r="C55" s="5" t="s">
        <v>236</v>
      </c>
      <c r="D55" s="5" t="s">
        <v>237</v>
      </c>
      <c r="E55" s="5" t="s">
        <v>28</v>
      </c>
      <c r="K55" s="5" t="s">
        <v>22</v>
      </c>
      <c r="L55" s="5" t="s">
        <v>22</v>
      </c>
      <c r="O55" s="5" t="s">
        <v>22</v>
      </c>
      <c r="P55" s="5" t="s">
        <v>22</v>
      </c>
      <c r="Q55" s="5" t="s">
        <v>22</v>
      </c>
      <c r="R55" s="34">
        <v>2200000</v>
      </c>
    </row>
    <row r="56" spans="1:18" s="5" customFormat="1" ht="15.75">
      <c r="A56" s="5">
        <v>49</v>
      </c>
      <c r="B56" s="5" t="s">
        <v>238</v>
      </c>
      <c r="C56" s="5" t="s">
        <v>78</v>
      </c>
      <c r="D56" s="5" t="s">
        <v>239</v>
      </c>
      <c r="E56" s="5" t="s">
        <v>240</v>
      </c>
      <c r="F56" s="5" t="s">
        <v>22</v>
      </c>
      <c r="G56" s="5" t="s">
        <v>22</v>
      </c>
      <c r="H56" s="5" t="s">
        <v>22</v>
      </c>
      <c r="I56" s="5" t="s">
        <v>22</v>
      </c>
      <c r="J56" s="5" t="s">
        <v>22</v>
      </c>
      <c r="K56" s="5" t="s">
        <v>22</v>
      </c>
      <c r="L56" s="5" t="s">
        <v>22</v>
      </c>
      <c r="M56" s="5" t="s">
        <v>22</v>
      </c>
      <c r="N56" s="5" t="s">
        <v>22</v>
      </c>
      <c r="P56" s="5" t="s">
        <v>22</v>
      </c>
      <c r="Q56" s="5" t="s">
        <v>22</v>
      </c>
      <c r="R56" s="34">
        <f>3800000+3600000</f>
        <v>7400000</v>
      </c>
    </row>
    <row r="57" spans="1:18" s="5" customFormat="1" ht="15.75">
      <c r="A57" s="5">
        <v>50</v>
      </c>
      <c r="B57" s="5" t="s">
        <v>242</v>
      </c>
      <c r="C57" s="5" t="s">
        <v>243</v>
      </c>
      <c r="D57" s="5" t="s">
        <v>291</v>
      </c>
      <c r="E57" s="5" t="s">
        <v>244</v>
      </c>
      <c r="K57" s="5" t="s">
        <v>22</v>
      </c>
      <c r="L57" s="5" t="s">
        <v>22</v>
      </c>
      <c r="O57" s="5" t="s">
        <v>22</v>
      </c>
      <c r="P57" s="5" t="s">
        <v>22</v>
      </c>
      <c r="Q57" s="5" t="s">
        <v>22</v>
      </c>
      <c r="R57" s="34">
        <v>2200000</v>
      </c>
    </row>
    <row r="58" spans="1:19" ht="15.75">
      <c r="A58" s="5">
        <v>51</v>
      </c>
      <c r="B58" s="1" t="s">
        <v>247</v>
      </c>
      <c r="C58" s="1" t="s">
        <v>246</v>
      </c>
      <c r="D58" s="3">
        <v>26755</v>
      </c>
      <c r="E58" s="1" t="s">
        <v>25</v>
      </c>
      <c r="I58" s="1" t="s">
        <v>22</v>
      </c>
      <c r="J58" s="1" t="s">
        <v>22</v>
      </c>
      <c r="K58" s="1" t="s">
        <v>22</v>
      </c>
      <c r="L58" s="1" t="s">
        <v>22</v>
      </c>
      <c r="M58" s="1" t="s">
        <v>22</v>
      </c>
      <c r="N58" s="1" t="s">
        <v>22</v>
      </c>
      <c r="O58" s="1" t="s">
        <v>22</v>
      </c>
      <c r="P58" s="1" t="s">
        <v>22</v>
      </c>
      <c r="Q58" s="1" t="s">
        <v>22</v>
      </c>
      <c r="S58" s="1" t="s">
        <v>248</v>
      </c>
    </row>
    <row r="59" spans="1:19" ht="15.75">
      <c r="A59" s="5">
        <v>52</v>
      </c>
      <c r="B59" s="1" t="s">
        <v>18</v>
      </c>
      <c r="C59" s="1" t="s">
        <v>36</v>
      </c>
      <c r="D59" s="1" t="s">
        <v>249</v>
      </c>
      <c r="E59" s="1" t="s">
        <v>28</v>
      </c>
      <c r="I59" s="1" t="s">
        <v>22</v>
      </c>
      <c r="J59" s="1" t="s">
        <v>22</v>
      </c>
      <c r="K59" s="1" t="s">
        <v>22</v>
      </c>
      <c r="L59" s="1" t="s">
        <v>22</v>
      </c>
      <c r="M59" s="1" t="s">
        <v>22</v>
      </c>
      <c r="N59" s="1" t="s">
        <v>22</v>
      </c>
      <c r="O59" s="1" t="s">
        <v>22</v>
      </c>
      <c r="P59" s="1" t="s">
        <v>22</v>
      </c>
      <c r="Q59" s="1" t="s">
        <v>22</v>
      </c>
      <c r="S59" s="1" t="s">
        <v>248</v>
      </c>
    </row>
    <row r="60" spans="1:18" s="5" customFormat="1" ht="15.75">
      <c r="A60" s="5">
        <v>53</v>
      </c>
      <c r="B60" s="5" t="s">
        <v>250</v>
      </c>
      <c r="C60" s="5" t="s">
        <v>251</v>
      </c>
      <c r="D60" s="5" t="s">
        <v>254</v>
      </c>
      <c r="E60" s="5" t="s">
        <v>28</v>
      </c>
      <c r="K60" s="5" t="s">
        <v>22</v>
      </c>
      <c r="L60" s="5" t="s">
        <v>22</v>
      </c>
      <c r="O60" s="5" t="s">
        <v>22</v>
      </c>
      <c r="P60" s="5" t="s">
        <v>22</v>
      </c>
      <c r="R60" s="34">
        <v>1800000</v>
      </c>
    </row>
    <row r="61" spans="1:18" s="5" customFormat="1" ht="15.75">
      <c r="A61" s="5">
        <v>54</v>
      </c>
      <c r="B61" s="5" t="s">
        <v>252</v>
      </c>
      <c r="C61" s="5" t="s">
        <v>253</v>
      </c>
      <c r="D61" s="6">
        <v>32729</v>
      </c>
      <c r="E61" s="5" t="s">
        <v>92</v>
      </c>
      <c r="K61" s="5" t="s">
        <v>22</v>
      </c>
      <c r="L61" s="5" t="s">
        <v>22</v>
      </c>
      <c r="O61" s="5" t="s">
        <v>22</v>
      </c>
      <c r="P61" s="5" t="s">
        <v>22</v>
      </c>
      <c r="R61" s="34">
        <v>1800000</v>
      </c>
    </row>
    <row r="62" spans="1:18" s="5" customFormat="1" ht="15.75">
      <c r="A62" s="5">
        <v>55</v>
      </c>
      <c r="B62" s="5" t="s">
        <v>255</v>
      </c>
      <c r="C62" s="5" t="s">
        <v>72</v>
      </c>
      <c r="D62" s="5" t="s">
        <v>257</v>
      </c>
      <c r="E62" s="5" t="s">
        <v>258</v>
      </c>
      <c r="G62" s="5" t="s">
        <v>22</v>
      </c>
      <c r="L62" s="5" t="s">
        <v>22</v>
      </c>
      <c r="O62" s="5" t="s">
        <v>22</v>
      </c>
      <c r="P62" s="5" t="s">
        <v>22</v>
      </c>
      <c r="Q62" s="5" t="s">
        <v>22</v>
      </c>
      <c r="R62" s="34">
        <v>2600000</v>
      </c>
    </row>
    <row r="63" spans="1:18" s="5" customFormat="1" ht="15.75">
      <c r="A63" s="5">
        <v>56</v>
      </c>
      <c r="B63" s="5" t="s">
        <v>259</v>
      </c>
      <c r="C63" s="5" t="s">
        <v>260</v>
      </c>
      <c r="D63" s="5" t="s">
        <v>261</v>
      </c>
      <c r="E63" s="5" t="s">
        <v>28</v>
      </c>
      <c r="G63" s="5" t="s">
        <v>22</v>
      </c>
      <c r="L63" s="5" t="s">
        <v>22</v>
      </c>
      <c r="O63" s="5" t="s">
        <v>22</v>
      </c>
      <c r="P63" s="5" t="s">
        <v>22</v>
      </c>
      <c r="Q63" s="5" t="s">
        <v>22</v>
      </c>
      <c r="R63" s="34">
        <v>2600000</v>
      </c>
    </row>
    <row r="64" spans="1:18" s="5" customFormat="1" ht="15.75">
      <c r="A64" s="5">
        <v>57</v>
      </c>
      <c r="B64" s="5" t="s">
        <v>265</v>
      </c>
      <c r="C64" s="5" t="s">
        <v>266</v>
      </c>
      <c r="D64" s="5" t="s">
        <v>267</v>
      </c>
      <c r="E64" s="5" t="s">
        <v>268</v>
      </c>
      <c r="F64" s="5" t="s">
        <v>22</v>
      </c>
      <c r="G64" s="5" t="s">
        <v>22</v>
      </c>
      <c r="L64" s="5" t="s">
        <v>22</v>
      </c>
      <c r="O64" s="5" t="s">
        <v>22</v>
      </c>
      <c r="P64" s="5" t="s">
        <v>22</v>
      </c>
      <c r="R64" s="34">
        <v>3800000</v>
      </c>
    </row>
    <row r="65" spans="1:22" s="5" customFormat="1" ht="15.75">
      <c r="A65" s="5">
        <v>58</v>
      </c>
      <c r="B65" s="5" t="s">
        <v>269</v>
      </c>
      <c r="C65" s="5" t="s">
        <v>270</v>
      </c>
      <c r="D65" s="5" t="s">
        <v>271</v>
      </c>
      <c r="E65" s="5" t="s">
        <v>25</v>
      </c>
      <c r="F65" s="5" t="s">
        <v>22</v>
      </c>
      <c r="G65" s="5" t="s">
        <v>22</v>
      </c>
      <c r="H65" s="5" t="s">
        <v>22</v>
      </c>
      <c r="K65" s="5" t="s">
        <v>22</v>
      </c>
      <c r="L65" s="5" t="s">
        <v>22</v>
      </c>
      <c r="M65" s="5" t="s">
        <v>22</v>
      </c>
      <c r="N65" s="5" t="s">
        <v>22</v>
      </c>
      <c r="O65" s="5" t="s">
        <v>22</v>
      </c>
      <c r="P65" s="5" t="s">
        <v>22</v>
      </c>
      <c r="Q65" s="5" t="s">
        <v>22</v>
      </c>
      <c r="R65" s="34">
        <v>6600000</v>
      </c>
      <c r="V65" s="5" t="s">
        <v>285</v>
      </c>
    </row>
    <row r="66" spans="1:18" s="5" customFormat="1" ht="15.75">
      <c r="A66" s="5">
        <v>59</v>
      </c>
      <c r="B66" s="5" t="s">
        <v>49</v>
      </c>
      <c r="C66" s="5" t="s">
        <v>262</v>
      </c>
      <c r="D66" s="5" t="s">
        <v>263</v>
      </c>
      <c r="E66" s="5" t="s">
        <v>240</v>
      </c>
      <c r="G66" s="5" t="s">
        <v>22</v>
      </c>
      <c r="H66" s="5" t="s">
        <v>22</v>
      </c>
      <c r="K66" s="5" t="s">
        <v>22</v>
      </c>
      <c r="L66" s="5" t="s">
        <v>22</v>
      </c>
      <c r="O66" s="5" t="s">
        <v>22</v>
      </c>
      <c r="P66" s="5" t="s">
        <v>22</v>
      </c>
      <c r="Q66" s="5" t="s">
        <v>22</v>
      </c>
      <c r="R66" s="34">
        <f>2000000+2200000</f>
        <v>4200000</v>
      </c>
    </row>
    <row r="67" spans="1:19" ht="15.75">
      <c r="A67" s="5">
        <v>60</v>
      </c>
      <c r="B67" s="1" t="s">
        <v>233</v>
      </c>
      <c r="C67" s="1" t="s">
        <v>273</v>
      </c>
      <c r="D67" s="1" t="s">
        <v>274</v>
      </c>
      <c r="E67" s="1" t="s">
        <v>25</v>
      </c>
      <c r="F67" s="1" t="s">
        <v>22</v>
      </c>
      <c r="G67" s="1" t="s">
        <v>22</v>
      </c>
      <c r="H67" s="1" t="s">
        <v>22</v>
      </c>
      <c r="K67" s="1" t="s">
        <v>22</v>
      </c>
      <c r="L67" s="1" t="s">
        <v>22</v>
      </c>
      <c r="O67" s="1" t="s">
        <v>22</v>
      </c>
      <c r="P67" s="1" t="s">
        <v>22</v>
      </c>
      <c r="Q67" s="1" t="s">
        <v>22</v>
      </c>
      <c r="S67" s="1" t="s">
        <v>75</v>
      </c>
    </row>
    <row r="68" spans="1:18" s="5" customFormat="1" ht="15.75">
      <c r="A68" s="5">
        <v>61</v>
      </c>
      <c r="B68" s="5" t="s">
        <v>288</v>
      </c>
      <c r="C68" s="5" t="s">
        <v>289</v>
      </c>
      <c r="D68" s="6">
        <v>29647</v>
      </c>
      <c r="E68" s="5" t="s">
        <v>55</v>
      </c>
      <c r="F68" s="5" t="s">
        <v>22</v>
      </c>
      <c r="G68" s="5" t="s">
        <v>22</v>
      </c>
      <c r="H68" s="5" t="s">
        <v>22</v>
      </c>
      <c r="K68" s="5" t="s">
        <v>22</v>
      </c>
      <c r="L68" s="5" t="s">
        <v>22</v>
      </c>
      <c r="M68" s="5" t="s">
        <v>22</v>
      </c>
      <c r="N68" s="5" t="s">
        <v>22</v>
      </c>
      <c r="O68" s="5" t="s">
        <v>22</v>
      </c>
      <c r="P68" s="5" t="s">
        <v>22</v>
      </c>
      <c r="R68" s="34">
        <v>6200000</v>
      </c>
    </row>
    <row r="69" spans="1:18" s="5" customFormat="1" ht="15.75">
      <c r="A69" s="5">
        <v>62</v>
      </c>
      <c r="B69" s="5" t="s">
        <v>290</v>
      </c>
      <c r="C69" s="5" t="s">
        <v>187</v>
      </c>
      <c r="D69" s="6">
        <v>31322</v>
      </c>
      <c r="E69" s="5" t="s">
        <v>25</v>
      </c>
      <c r="F69" s="5" t="s">
        <v>22</v>
      </c>
      <c r="G69" s="5" t="s">
        <v>22</v>
      </c>
      <c r="H69" s="5" t="s">
        <v>22</v>
      </c>
      <c r="I69" s="5" t="s">
        <v>22</v>
      </c>
      <c r="J69" s="5" t="s">
        <v>22</v>
      </c>
      <c r="K69" s="5" t="s">
        <v>22</v>
      </c>
      <c r="L69" s="5" t="s">
        <v>22</v>
      </c>
      <c r="M69" s="5" t="s">
        <v>22</v>
      </c>
      <c r="N69" s="5" t="s">
        <v>22</v>
      </c>
      <c r="O69" s="5" t="s">
        <v>22</v>
      </c>
      <c r="P69" s="5" t="s">
        <v>22</v>
      </c>
      <c r="Q69" s="5" t="s">
        <v>22</v>
      </c>
      <c r="R69" s="34">
        <v>7800000</v>
      </c>
    </row>
    <row r="70" spans="1:18" s="5" customFormat="1" ht="15.75">
      <c r="A70" s="5">
        <v>63</v>
      </c>
      <c r="B70" s="5" t="s">
        <v>292</v>
      </c>
      <c r="C70" s="5" t="s">
        <v>293</v>
      </c>
      <c r="D70" s="5" t="s">
        <v>294</v>
      </c>
      <c r="E70" s="5" t="s">
        <v>28</v>
      </c>
      <c r="I70" s="5" t="s">
        <v>22</v>
      </c>
      <c r="J70" s="5" t="s">
        <v>22</v>
      </c>
      <c r="K70" s="5" t="s">
        <v>22</v>
      </c>
      <c r="L70" s="5" t="s">
        <v>22</v>
      </c>
      <c r="M70" s="5" t="s">
        <v>22</v>
      </c>
      <c r="N70" s="5" t="s">
        <v>22</v>
      </c>
      <c r="O70" s="5" t="s">
        <v>22</v>
      </c>
      <c r="P70" s="5" t="s">
        <v>22</v>
      </c>
      <c r="Q70" s="5" t="s">
        <v>22</v>
      </c>
      <c r="R70" s="34">
        <v>4200000</v>
      </c>
    </row>
    <row r="71" spans="1:20" s="5" customFormat="1" ht="15.75">
      <c r="A71" s="5">
        <v>64</v>
      </c>
      <c r="B71" s="5" t="s">
        <v>296</v>
      </c>
      <c r="C71" s="5" t="s">
        <v>297</v>
      </c>
      <c r="D71" s="6">
        <v>29502</v>
      </c>
      <c r="E71" s="5" t="s">
        <v>28</v>
      </c>
      <c r="F71" s="5" t="s">
        <v>22</v>
      </c>
      <c r="G71" s="5" t="s">
        <v>22</v>
      </c>
      <c r="H71" s="5" t="s">
        <v>22</v>
      </c>
      <c r="I71" s="5" t="s">
        <v>22</v>
      </c>
      <c r="J71" s="5" t="s">
        <v>22</v>
      </c>
      <c r="K71" s="5" t="s">
        <v>22</v>
      </c>
      <c r="L71" s="5" t="s">
        <v>22</v>
      </c>
      <c r="M71" s="5" t="s">
        <v>22</v>
      </c>
      <c r="N71" s="5" t="s">
        <v>22</v>
      </c>
      <c r="O71" s="5" t="s">
        <v>22</v>
      </c>
      <c r="P71" s="5" t="s">
        <v>22</v>
      </c>
      <c r="Q71" s="5" t="s">
        <v>22</v>
      </c>
      <c r="R71" s="34">
        <v>7800000</v>
      </c>
      <c r="T71" s="5" t="s">
        <v>298</v>
      </c>
    </row>
    <row r="72" spans="1:18" s="5" customFormat="1" ht="15.75">
      <c r="A72" s="5">
        <v>65</v>
      </c>
      <c r="B72" s="5" t="s">
        <v>301</v>
      </c>
      <c r="C72" s="5" t="s">
        <v>302</v>
      </c>
      <c r="D72" s="5" t="s">
        <v>303</v>
      </c>
      <c r="E72" s="5" t="s">
        <v>28</v>
      </c>
      <c r="F72" s="5" t="s">
        <v>22</v>
      </c>
      <c r="G72" s="5" t="s">
        <v>22</v>
      </c>
      <c r="H72" s="5" t="s">
        <v>22</v>
      </c>
      <c r="I72" s="5" t="s">
        <v>22</v>
      </c>
      <c r="K72" s="5" t="s">
        <v>22</v>
      </c>
      <c r="R72" s="34">
        <v>4600000</v>
      </c>
    </row>
    <row r="73" spans="1:18" s="5" customFormat="1" ht="15" customHeight="1">
      <c r="A73" s="5">
        <v>66</v>
      </c>
      <c r="B73" s="5" t="s">
        <v>304</v>
      </c>
      <c r="C73" s="5" t="s">
        <v>50</v>
      </c>
      <c r="D73" s="5" t="s">
        <v>305</v>
      </c>
      <c r="E73" s="5" t="s">
        <v>25</v>
      </c>
      <c r="L73" s="5" t="s">
        <v>22</v>
      </c>
      <c r="O73" s="5" t="s">
        <v>22</v>
      </c>
      <c r="P73" s="5" t="s">
        <v>22</v>
      </c>
      <c r="Q73" s="5" t="s">
        <v>22</v>
      </c>
      <c r="R73" s="34">
        <v>1800000</v>
      </c>
    </row>
    <row r="74" spans="1:18" s="5" customFormat="1" ht="15.75">
      <c r="A74" s="5">
        <v>67</v>
      </c>
      <c r="B74" s="5" t="s">
        <v>306</v>
      </c>
      <c r="C74" s="5" t="s">
        <v>307</v>
      </c>
      <c r="D74" s="6">
        <v>29708</v>
      </c>
      <c r="E74" s="5" t="s">
        <v>258</v>
      </c>
      <c r="L74" s="5" t="s">
        <v>22</v>
      </c>
      <c r="O74" s="5" t="s">
        <v>22</v>
      </c>
      <c r="P74" s="5" t="s">
        <v>22</v>
      </c>
      <c r="Q74" s="5" t="s">
        <v>22</v>
      </c>
      <c r="R74" s="34">
        <v>1800000</v>
      </c>
    </row>
    <row r="75" spans="1:18" s="5" customFormat="1" ht="15.75">
      <c r="A75" s="5">
        <v>68</v>
      </c>
      <c r="B75" s="5" t="s">
        <v>308</v>
      </c>
      <c r="C75" s="5" t="s">
        <v>36</v>
      </c>
      <c r="D75" s="5" t="s">
        <v>309</v>
      </c>
      <c r="E75" s="5" t="s">
        <v>92</v>
      </c>
      <c r="L75" s="5" t="s">
        <v>22</v>
      </c>
      <c r="O75" s="5" t="s">
        <v>22</v>
      </c>
      <c r="P75" s="5" t="s">
        <v>22</v>
      </c>
      <c r="Q75" s="5" t="s">
        <v>22</v>
      </c>
      <c r="R75" s="34">
        <v>1800000</v>
      </c>
    </row>
    <row r="76" spans="1:18" s="5" customFormat="1" ht="15.75">
      <c r="A76" s="5">
        <v>69</v>
      </c>
      <c r="B76" s="5" t="s">
        <v>310</v>
      </c>
      <c r="C76" s="5" t="s">
        <v>50</v>
      </c>
      <c r="D76" s="5" t="s">
        <v>311</v>
      </c>
      <c r="E76" s="5" t="s">
        <v>28</v>
      </c>
      <c r="I76" s="5" t="s">
        <v>22</v>
      </c>
      <c r="J76" s="5" t="s">
        <v>22</v>
      </c>
      <c r="K76" s="5" t="s">
        <v>22</v>
      </c>
      <c r="L76" s="5" t="s">
        <v>22</v>
      </c>
      <c r="M76" s="5" t="s">
        <v>22</v>
      </c>
      <c r="N76" s="5" t="s">
        <v>22</v>
      </c>
      <c r="O76" s="5" t="s">
        <v>22</v>
      </c>
      <c r="P76" s="5" t="s">
        <v>22</v>
      </c>
      <c r="Q76" s="5" t="s">
        <v>22</v>
      </c>
      <c r="R76" s="34">
        <v>4200000</v>
      </c>
    </row>
    <row r="77" spans="1:18" s="5" customFormat="1" ht="15.75">
      <c r="A77" s="5">
        <v>70</v>
      </c>
      <c r="B77" s="5" t="s">
        <v>312</v>
      </c>
      <c r="C77" s="5" t="s">
        <v>36</v>
      </c>
      <c r="D77" s="5" t="s">
        <v>313</v>
      </c>
      <c r="E77" s="5" t="s">
        <v>28</v>
      </c>
      <c r="I77" s="5" t="s">
        <v>22</v>
      </c>
      <c r="J77" s="5" t="s">
        <v>22</v>
      </c>
      <c r="K77" s="5" t="s">
        <v>22</v>
      </c>
      <c r="L77" s="5" t="s">
        <v>22</v>
      </c>
      <c r="M77" s="5" t="s">
        <v>22</v>
      </c>
      <c r="N77" s="5" t="s">
        <v>22</v>
      </c>
      <c r="O77" s="5" t="s">
        <v>22</v>
      </c>
      <c r="P77" s="5" t="s">
        <v>22</v>
      </c>
      <c r="Q77" s="5" t="s">
        <v>22</v>
      </c>
      <c r="R77" s="34">
        <f>4200000+3600000</f>
        <v>7800000</v>
      </c>
    </row>
    <row r="78" spans="1:18" s="5" customFormat="1" ht="15.75">
      <c r="A78" s="5">
        <v>71</v>
      </c>
      <c r="B78" s="5" t="s">
        <v>314</v>
      </c>
      <c r="C78" s="5" t="s">
        <v>72</v>
      </c>
      <c r="D78" s="5" t="s">
        <v>315</v>
      </c>
      <c r="E78" s="5" t="s">
        <v>316</v>
      </c>
      <c r="F78" s="5" t="s">
        <v>22</v>
      </c>
      <c r="G78" s="5" t="s">
        <v>22</v>
      </c>
      <c r="H78" s="5" t="s">
        <v>22</v>
      </c>
      <c r="K78" s="5" t="s">
        <v>22</v>
      </c>
      <c r="L78" s="5" t="s">
        <v>22</v>
      </c>
      <c r="O78" s="5" t="s">
        <v>22</v>
      </c>
      <c r="P78" s="5" t="s">
        <v>22</v>
      </c>
      <c r="Q78" s="5" t="s">
        <v>22</v>
      </c>
      <c r="R78" s="34">
        <f>2200000+3600000</f>
        <v>5800000</v>
      </c>
    </row>
    <row r="79" spans="1:18" s="5" customFormat="1" ht="15.75">
      <c r="A79" s="5">
        <v>72</v>
      </c>
      <c r="B79" s="5" t="s">
        <v>319</v>
      </c>
      <c r="C79" s="5" t="s">
        <v>320</v>
      </c>
      <c r="D79" s="5" t="s">
        <v>321</v>
      </c>
      <c r="E79" s="5" t="s">
        <v>28</v>
      </c>
      <c r="F79" s="5" t="s">
        <v>22</v>
      </c>
      <c r="G79" s="5" t="s">
        <v>22</v>
      </c>
      <c r="H79" s="5" t="s">
        <v>22</v>
      </c>
      <c r="I79" s="5" t="s">
        <v>22</v>
      </c>
      <c r="J79" s="5" t="s">
        <v>22</v>
      </c>
      <c r="K79" s="5" t="s">
        <v>22</v>
      </c>
      <c r="L79" s="5" t="s">
        <v>22</v>
      </c>
      <c r="M79" s="5" t="s">
        <v>22</v>
      </c>
      <c r="N79" s="5" t="s">
        <v>22</v>
      </c>
      <c r="O79" s="5" t="s">
        <v>22</v>
      </c>
      <c r="P79" s="5" t="s">
        <v>22</v>
      </c>
      <c r="Q79" s="5" t="s">
        <v>22</v>
      </c>
      <c r="R79" s="34">
        <f>4200000+3600000</f>
        <v>7800000</v>
      </c>
    </row>
    <row r="80" spans="1:18" s="5" customFormat="1" ht="15.75">
      <c r="A80" s="5">
        <v>73</v>
      </c>
      <c r="B80" s="5" t="s">
        <v>322</v>
      </c>
      <c r="C80" s="5" t="s">
        <v>320</v>
      </c>
      <c r="D80" s="5" t="s">
        <v>323</v>
      </c>
      <c r="E80" s="5" t="s">
        <v>40</v>
      </c>
      <c r="K80" s="5" t="s">
        <v>22</v>
      </c>
      <c r="L80" s="5" t="s">
        <v>22</v>
      </c>
      <c r="O80" s="5" t="s">
        <v>22</v>
      </c>
      <c r="P80" s="5" t="s">
        <v>22</v>
      </c>
      <c r="Q80" s="5" t="s">
        <v>22</v>
      </c>
      <c r="R80" s="34">
        <v>2200000</v>
      </c>
    </row>
    <row r="81" spans="1:18" s="5" customFormat="1" ht="15.75">
      <c r="A81" s="5">
        <v>74</v>
      </c>
      <c r="B81" s="5" t="s">
        <v>326</v>
      </c>
      <c r="C81" s="5" t="s">
        <v>47</v>
      </c>
      <c r="D81" s="6">
        <v>33247</v>
      </c>
      <c r="E81" s="5" t="s">
        <v>28</v>
      </c>
      <c r="F81" s="5" t="s">
        <v>22</v>
      </c>
      <c r="G81" s="5" t="s">
        <v>22</v>
      </c>
      <c r="H81" s="5" t="s">
        <v>22</v>
      </c>
      <c r="K81" s="5" t="s">
        <v>22</v>
      </c>
      <c r="L81" s="5" t="s">
        <v>22</v>
      </c>
      <c r="O81" s="5" t="s">
        <v>22</v>
      </c>
      <c r="P81" s="5" t="s">
        <v>22</v>
      </c>
      <c r="Q81" s="5" t="s">
        <v>22</v>
      </c>
      <c r="R81" s="34">
        <f>2200000+3600000</f>
        <v>5800000</v>
      </c>
    </row>
    <row r="82" spans="1:18" ht="15.75">
      <c r="A82" s="5">
        <v>75</v>
      </c>
      <c r="B82" s="1" t="s">
        <v>329</v>
      </c>
      <c r="C82" s="1" t="s">
        <v>330</v>
      </c>
      <c r="E82" s="1" t="s">
        <v>331</v>
      </c>
      <c r="K82" s="1" t="s">
        <v>22</v>
      </c>
      <c r="L82" s="1" t="s">
        <v>22</v>
      </c>
      <c r="O82" s="1" t="s">
        <v>22</v>
      </c>
      <c r="P82" s="1" t="s">
        <v>22</v>
      </c>
      <c r="Q82" s="1" t="s">
        <v>22</v>
      </c>
      <c r="R82" s="33">
        <v>2200000</v>
      </c>
    </row>
    <row r="83" spans="1:18" s="5" customFormat="1" ht="15.75">
      <c r="A83" s="5">
        <v>76</v>
      </c>
      <c r="B83" s="5" t="s">
        <v>333</v>
      </c>
      <c r="C83" s="5" t="s">
        <v>334</v>
      </c>
      <c r="D83" s="5" t="s">
        <v>335</v>
      </c>
      <c r="E83" s="5" t="s">
        <v>28</v>
      </c>
      <c r="F83" s="5" t="s">
        <v>22</v>
      </c>
      <c r="G83" s="5" t="s">
        <v>22</v>
      </c>
      <c r="H83" s="5" t="s">
        <v>22</v>
      </c>
      <c r="L83" s="5" t="s">
        <v>22</v>
      </c>
      <c r="O83" s="5" t="s">
        <v>22</v>
      </c>
      <c r="Q83" s="5" t="s">
        <v>22</v>
      </c>
      <c r="R83" s="34">
        <v>5000000</v>
      </c>
    </row>
    <row r="84" spans="1:18" s="5" customFormat="1" ht="15.75">
      <c r="A84" s="5">
        <v>77</v>
      </c>
      <c r="B84" s="5" t="s">
        <v>343</v>
      </c>
      <c r="C84" s="5" t="s">
        <v>344</v>
      </c>
      <c r="D84" s="5" t="s">
        <v>345</v>
      </c>
      <c r="E84" s="5" t="s">
        <v>346</v>
      </c>
      <c r="L84" s="5" t="s">
        <v>22</v>
      </c>
      <c r="O84" s="5" t="s">
        <v>22</v>
      </c>
      <c r="P84" s="5" t="s">
        <v>22</v>
      </c>
      <c r="Q84" s="5" t="s">
        <v>22</v>
      </c>
      <c r="R84" s="34">
        <v>1800000</v>
      </c>
    </row>
    <row r="85" spans="1:18" s="5" customFormat="1" ht="15.75">
      <c r="A85" s="5">
        <v>78</v>
      </c>
      <c r="B85" s="5" t="s">
        <v>348</v>
      </c>
      <c r="C85" s="5" t="s">
        <v>349</v>
      </c>
      <c r="D85" s="5" t="s">
        <v>350</v>
      </c>
      <c r="E85" s="5" t="s">
        <v>28</v>
      </c>
      <c r="H85" s="5" t="s">
        <v>22</v>
      </c>
      <c r="I85" s="5" t="s">
        <v>22</v>
      </c>
      <c r="K85" s="5" t="s">
        <v>22</v>
      </c>
      <c r="O85" s="5" t="s">
        <v>22</v>
      </c>
      <c r="P85" s="5" t="s">
        <v>22</v>
      </c>
      <c r="R85" s="34">
        <f>1800000+1200000</f>
        <v>3000000</v>
      </c>
    </row>
    <row r="86" spans="1:18" s="5" customFormat="1" ht="15.75">
      <c r="A86" s="5">
        <v>79</v>
      </c>
      <c r="B86" s="5" t="s">
        <v>351</v>
      </c>
      <c r="C86" s="5" t="s">
        <v>352</v>
      </c>
      <c r="D86" s="5" t="s">
        <v>353</v>
      </c>
      <c r="E86" s="5" t="s">
        <v>240</v>
      </c>
      <c r="G86" s="5" t="s">
        <v>22</v>
      </c>
      <c r="K86" s="5" t="s">
        <v>22</v>
      </c>
      <c r="L86" s="5" t="s">
        <v>22</v>
      </c>
      <c r="O86" s="5" t="s">
        <v>22</v>
      </c>
      <c r="P86" s="5" t="s">
        <v>22</v>
      </c>
      <c r="Q86" s="5" t="s">
        <v>22</v>
      </c>
      <c r="R86" s="34">
        <v>3000000</v>
      </c>
    </row>
    <row r="87" spans="1:18" s="5" customFormat="1" ht="15.75">
      <c r="A87" s="5">
        <v>80</v>
      </c>
      <c r="B87" s="5" t="s">
        <v>354</v>
      </c>
      <c r="C87" s="5" t="s">
        <v>320</v>
      </c>
      <c r="D87" s="5" t="s">
        <v>355</v>
      </c>
      <c r="E87" s="5" t="s">
        <v>28</v>
      </c>
      <c r="G87" s="5" t="s">
        <v>22</v>
      </c>
      <c r="K87" s="5" t="s">
        <v>22</v>
      </c>
      <c r="L87" s="5" t="s">
        <v>22</v>
      </c>
      <c r="O87" s="5" t="s">
        <v>22</v>
      </c>
      <c r="P87" s="5" t="s">
        <v>22</v>
      </c>
      <c r="Q87" s="5" t="s">
        <v>22</v>
      </c>
      <c r="R87" s="34">
        <v>3000000</v>
      </c>
    </row>
    <row r="88" spans="1:18" s="5" customFormat="1" ht="15.75">
      <c r="A88" s="5">
        <v>81</v>
      </c>
      <c r="B88" s="5" t="s">
        <v>357</v>
      </c>
      <c r="C88" s="5" t="s">
        <v>358</v>
      </c>
      <c r="D88" s="6">
        <v>28013</v>
      </c>
      <c r="E88" s="5" t="s">
        <v>40</v>
      </c>
      <c r="F88" s="5" t="s">
        <v>22</v>
      </c>
      <c r="G88" s="5" t="s">
        <v>22</v>
      </c>
      <c r="H88" s="5" t="s">
        <v>22</v>
      </c>
      <c r="I88" s="5" t="s">
        <v>22</v>
      </c>
      <c r="J88" s="5" t="s">
        <v>22</v>
      </c>
      <c r="K88" s="5" t="s">
        <v>22</v>
      </c>
      <c r="L88" s="5" t="s">
        <v>22</v>
      </c>
      <c r="M88" s="5" t="s">
        <v>22</v>
      </c>
      <c r="N88" s="5" t="s">
        <v>22</v>
      </c>
      <c r="O88" s="5" t="s">
        <v>22</v>
      </c>
      <c r="P88" s="5" t="s">
        <v>22</v>
      </c>
      <c r="Q88" s="5" t="s">
        <v>22</v>
      </c>
      <c r="R88" s="34">
        <f>3600000+4200000</f>
        <v>7800000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67"/>
  <sheetViews>
    <sheetView zoomScalePageLayoutView="0" workbookViewId="0" topLeftCell="A7">
      <selection activeCell="H19" sqref="H19"/>
    </sheetView>
  </sheetViews>
  <sheetFormatPr defaultColWidth="9.140625" defaultRowHeight="15"/>
  <cols>
    <col min="2" max="2" width="11.140625" style="0" bestFit="1" customWidth="1"/>
    <col min="4" max="4" width="10.140625" style="0" bestFit="1" customWidth="1"/>
    <col min="8" max="8" width="9.28125" style="0" bestFit="1" customWidth="1"/>
    <col min="9" max="9" width="11.57421875" style="0" customWidth="1"/>
    <col min="10" max="10" width="17.140625" style="0" customWidth="1"/>
    <col min="11" max="11" width="11.140625" style="0" bestFit="1" customWidth="1"/>
    <col min="12" max="12" width="15.00390625" style="0" customWidth="1"/>
    <col min="13" max="13" width="12.57421875" style="0" customWidth="1"/>
    <col min="15" max="15" width="14.00390625" style="39" customWidth="1"/>
    <col min="16" max="16" width="11.140625" style="0" bestFit="1" customWidth="1"/>
  </cols>
  <sheetData>
    <row r="3" spans="3:11" ht="15">
      <c r="C3" t="s">
        <v>282</v>
      </c>
      <c r="I3" t="s">
        <v>325</v>
      </c>
      <c r="J3" s="39">
        <v>30000000</v>
      </c>
      <c r="K3">
        <v>50000000</v>
      </c>
    </row>
    <row r="4" spans="2:10" ht="15">
      <c r="B4" t="s">
        <v>172</v>
      </c>
      <c r="J4" s="39">
        <v>10000000</v>
      </c>
    </row>
    <row r="5" spans="2:10" ht="15">
      <c r="B5" t="s">
        <v>220</v>
      </c>
      <c r="J5" s="39">
        <v>16000000</v>
      </c>
    </row>
    <row r="6" spans="2:10" ht="15">
      <c r="B6" t="s">
        <v>283</v>
      </c>
      <c r="J6" s="39">
        <v>4000000</v>
      </c>
    </row>
    <row r="7" spans="2:10" ht="15">
      <c r="B7" t="s">
        <v>295</v>
      </c>
      <c r="J7" s="39">
        <v>5000000</v>
      </c>
    </row>
    <row r="8" spans="2:10" ht="15">
      <c r="B8" t="s">
        <v>324</v>
      </c>
      <c r="J8" s="39">
        <v>12000000</v>
      </c>
    </row>
    <row r="9" spans="2:10" ht="15">
      <c r="B9" t="s">
        <v>336</v>
      </c>
      <c r="J9" s="39">
        <v>6000000</v>
      </c>
    </row>
    <row r="10" spans="2:10" ht="15">
      <c r="B10" t="s">
        <v>341</v>
      </c>
      <c r="J10" s="39">
        <v>1500000</v>
      </c>
    </row>
    <row r="11" spans="2:10" ht="15">
      <c r="B11" t="s">
        <v>366</v>
      </c>
      <c r="J11" s="39">
        <v>100000000</v>
      </c>
    </row>
    <row r="12" spans="2:10" ht="15">
      <c r="B12" t="s">
        <v>365</v>
      </c>
      <c r="J12" s="39">
        <v>10000000</v>
      </c>
    </row>
    <row r="13" spans="2:10" ht="15">
      <c r="B13" t="s">
        <v>368</v>
      </c>
      <c r="J13" s="39">
        <v>2000000</v>
      </c>
    </row>
    <row r="14" spans="2:10" ht="15">
      <c r="B14" t="s">
        <v>385</v>
      </c>
      <c r="J14" s="39">
        <v>2000000</v>
      </c>
    </row>
    <row r="15" spans="2:15" ht="15">
      <c r="B15" t="s">
        <v>388</v>
      </c>
      <c r="J15" s="39">
        <v>10000000</v>
      </c>
      <c r="O15" s="39">
        <v>3800000</v>
      </c>
    </row>
    <row r="16" ht="15">
      <c r="J16" s="39"/>
    </row>
    <row r="17" spans="10:15" ht="15">
      <c r="J17" s="39"/>
      <c r="O17" s="39">
        <v>3000000</v>
      </c>
    </row>
    <row r="18" spans="10:15" ht="15">
      <c r="J18" s="39">
        <f>+SUM(J3:J17)</f>
        <v>208500000</v>
      </c>
      <c r="O18" s="39">
        <v>1800000</v>
      </c>
    </row>
    <row r="19" spans="10:15" ht="15">
      <c r="J19" s="39"/>
      <c r="O19" s="39">
        <v>1200000</v>
      </c>
    </row>
    <row r="20" spans="10:15" ht="15">
      <c r="J20" s="39"/>
      <c r="O20" s="39">
        <v>1800000</v>
      </c>
    </row>
    <row r="21" spans="11:15" ht="15">
      <c r="K21" t="s">
        <v>225</v>
      </c>
      <c r="O21" s="39">
        <v>1800000</v>
      </c>
    </row>
    <row r="22" spans="2:15" ht="15">
      <c r="B22" t="s">
        <v>224</v>
      </c>
      <c r="O22" s="39">
        <v>2200000</v>
      </c>
    </row>
    <row r="23" spans="2:15" ht="15">
      <c r="B23" t="s">
        <v>223</v>
      </c>
      <c r="O23" s="39">
        <v>4200000</v>
      </c>
    </row>
    <row r="24" spans="2:15" ht="15">
      <c r="B24" t="s">
        <v>386</v>
      </c>
      <c r="O24" s="39">
        <v>1400000</v>
      </c>
    </row>
    <row r="25" spans="2:15" ht="15">
      <c r="B25" t="s">
        <v>387</v>
      </c>
      <c r="O25" s="39">
        <v>2200000</v>
      </c>
    </row>
    <row r="26" ht="15">
      <c r="O26" s="39">
        <v>3600000</v>
      </c>
    </row>
    <row r="27" ht="15">
      <c r="O27" s="39">
        <v>1800000</v>
      </c>
    </row>
    <row r="28" spans="9:15" s="39" customFormat="1" ht="15">
      <c r="I28" s="39" t="s">
        <v>278</v>
      </c>
      <c r="O28" s="39">
        <v>4200000</v>
      </c>
    </row>
    <row r="29" spans="1:15" s="39" customFormat="1" ht="15">
      <c r="A29" s="39" t="s">
        <v>241</v>
      </c>
      <c r="B29" s="39">
        <f>92000000+8500000+4850000</f>
        <v>105350000</v>
      </c>
      <c r="H29" s="39">
        <v>500000</v>
      </c>
      <c r="I29" s="39">
        <v>104</v>
      </c>
      <c r="J29" s="39">
        <v>117</v>
      </c>
      <c r="K29" s="39">
        <f>227+9</f>
        <v>236</v>
      </c>
      <c r="L29" s="39">
        <v>213</v>
      </c>
      <c r="M29" s="39">
        <v>323</v>
      </c>
      <c r="O29" s="39">
        <v>3000000</v>
      </c>
    </row>
    <row r="30" spans="2:15" s="39" customFormat="1" ht="15">
      <c r="B30" s="39">
        <v>117400000</v>
      </c>
      <c r="H30" s="39">
        <v>200000</v>
      </c>
      <c r="I30" s="39">
        <v>35</v>
      </c>
      <c r="J30" s="39">
        <v>35</v>
      </c>
      <c r="K30" s="39">
        <v>45</v>
      </c>
      <c r="L30" s="39">
        <v>82</v>
      </c>
      <c r="M30" s="39">
        <v>104</v>
      </c>
      <c r="O30" s="39">
        <v>2600000</v>
      </c>
    </row>
    <row r="31" spans="2:15" s="39" customFormat="1" ht="15">
      <c r="B31" s="39">
        <f>5050000+11000000+173600000</f>
        <v>189650000</v>
      </c>
      <c r="H31" s="39">
        <v>100000</v>
      </c>
      <c r="I31" s="39">
        <v>14</v>
      </c>
      <c r="J31" s="39">
        <v>40</v>
      </c>
      <c r="K31" s="39">
        <v>46</v>
      </c>
      <c r="L31" s="39">
        <v>48</v>
      </c>
      <c r="M31" s="39">
        <v>130</v>
      </c>
      <c r="O31" s="39">
        <v>1800000</v>
      </c>
    </row>
    <row r="32" spans="8:15" s="39" customFormat="1" ht="15">
      <c r="H32" s="39">
        <v>50000</v>
      </c>
      <c r="I32" s="39">
        <v>36</v>
      </c>
      <c r="J32" s="39">
        <v>36</v>
      </c>
      <c r="K32" s="39">
        <v>22</v>
      </c>
      <c r="L32" s="39">
        <v>23</v>
      </c>
      <c r="M32" s="39">
        <v>27</v>
      </c>
      <c r="O32" s="39">
        <v>2200000</v>
      </c>
    </row>
    <row r="33" spans="8:15" s="39" customFormat="1" ht="15">
      <c r="H33" s="39">
        <v>20000</v>
      </c>
      <c r="I33" s="39">
        <v>7</v>
      </c>
      <c r="J33" s="39">
        <v>7</v>
      </c>
      <c r="K33" s="39">
        <v>18</v>
      </c>
      <c r="L33" s="39">
        <v>18</v>
      </c>
      <c r="M33" s="39">
        <v>18</v>
      </c>
      <c r="O33" s="39">
        <v>4200000</v>
      </c>
    </row>
    <row r="34" spans="8:15" s="39" customFormat="1" ht="15">
      <c r="H34" s="39">
        <v>10000</v>
      </c>
      <c r="I34" s="39">
        <v>1</v>
      </c>
      <c r="J34" s="39">
        <v>1</v>
      </c>
      <c r="K34" s="39">
        <v>9</v>
      </c>
      <c r="L34" s="39">
        <v>9</v>
      </c>
      <c r="M34" s="39">
        <v>9</v>
      </c>
      <c r="O34" s="39">
        <v>4200000</v>
      </c>
    </row>
    <row r="35" spans="8:15" s="39" customFormat="1" ht="15">
      <c r="H35" s="39" t="s">
        <v>241</v>
      </c>
      <c r="I35" s="39">
        <f>+I29*H29+I30*H30+I31*H31+I32*H32+I33*H33+I34*H34</f>
        <v>62350000</v>
      </c>
      <c r="J35" s="39">
        <f>+J29*H29+J30*H30+J31*H31+J32*H32+J33*H33+J34*H34</f>
        <v>71450000</v>
      </c>
      <c r="K35" s="39">
        <f>+K29*H29+K30*H30+K31*H31+K32*H32+K33*H33+K34*H34</f>
        <v>133150000</v>
      </c>
      <c r="L35" s="39">
        <f>+L29*H29+L30*H30+L31*H31+L32*H32+L33*H33+L34*H34</f>
        <v>129300000</v>
      </c>
      <c r="O35" s="39">
        <v>2200000</v>
      </c>
    </row>
    <row r="36" spans="8:15" s="39" customFormat="1" ht="15">
      <c r="H36" s="39" t="s">
        <v>277</v>
      </c>
      <c r="I36" s="39">
        <f>+I35+26000000+17000000</f>
        <v>105350000</v>
      </c>
      <c r="J36" s="39">
        <f>+J35+20000000+26000000</f>
        <v>117450000</v>
      </c>
      <c r="K36" s="39">
        <f>+K35+20000000+35000000+1500000</f>
        <v>189650000</v>
      </c>
      <c r="L36" s="39">
        <f>+L35+57200000+14400000+67000000</f>
        <v>267900000</v>
      </c>
      <c r="O36" s="39">
        <v>2200000</v>
      </c>
    </row>
    <row r="37" s="39" customFormat="1" ht="15">
      <c r="O37" s="39">
        <v>1000000</v>
      </c>
    </row>
    <row r="38" s="39" customFormat="1" ht="15">
      <c r="O38" s="39">
        <v>2200000</v>
      </c>
    </row>
    <row r="39" s="39" customFormat="1" ht="15">
      <c r="O39" s="39">
        <v>2200000</v>
      </c>
    </row>
    <row r="40" s="39" customFormat="1" ht="15">
      <c r="O40" s="39">
        <v>2200000</v>
      </c>
    </row>
    <row r="41" s="39" customFormat="1" ht="15">
      <c r="O41" s="39">
        <v>2600000</v>
      </c>
    </row>
    <row r="42" s="39" customFormat="1" ht="15">
      <c r="O42" s="39">
        <v>1800000</v>
      </c>
    </row>
    <row r="43" s="39" customFormat="1" ht="15">
      <c r="O43" s="39">
        <v>2600000</v>
      </c>
    </row>
    <row r="44" s="39" customFormat="1" ht="15">
      <c r="O44" s="39">
        <v>1800000</v>
      </c>
    </row>
    <row r="45" s="39" customFormat="1" ht="15">
      <c r="O45" s="39">
        <v>1800000</v>
      </c>
    </row>
    <row r="46" s="39" customFormat="1" ht="15">
      <c r="O46" s="39">
        <v>2200000</v>
      </c>
    </row>
    <row r="47" s="39" customFormat="1" ht="15">
      <c r="O47" s="39">
        <v>2200000</v>
      </c>
    </row>
    <row r="48" s="39" customFormat="1" ht="15">
      <c r="O48" s="39">
        <v>4200000</v>
      </c>
    </row>
    <row r="49" s="39" customFormat="1" ht="15">
      <c r="O49" s="39">
        <v>4200000</v>
      </c>
    </row>
    <row r="50" s="39" customFormat="1" ht="15">
      <c r="O50" s="39">
        <v>2200000</v>
      </c>
    </row>
    <row r="51" s="39" customFormat="1" ht="15">
      <c r="O51" s="39">
        <v>4200000</v>
      </c>
    </row>
    <row r="52" s="39" customFormat="1" ht="15">
      <c r="O52" s="39">
        <v>3800000</v>
      </c>
    </row>
    <row r="53" s="39" customFormat="1" ht="15">
      <c r="O53" s="39">
        <v>4200000</v>
      </c>
    </row>
    <row r="54" s="39" customFormat="1" ht="15">
      <c r="O54" s="39">
        <v>2200000</v>
      </c>
    </row>
    <row r="55" s="39" customFormat="1" ht="15">
      <c r="O55" s="39">
        <v>1800000</v>
      </c>
    </row>
    <row r="56" s="39" customFormat="1" ht="15">
      <c r="O56" s="39">
        <v>2200000</v>
      </c>
    </row>
    <row r="57" s="39" customFormat="1" ht="15">
      <c r="O57" s="39">
        <v>1000000</v>
      </c>
    </row>
    <row r="58" s="39" customFormat="1" ht="15">
      <c r="O58" s="39">
        <v>1400000</v>
      </c>
    </row>
    <row r="59" s="39" customFormat="1" ht="15">
      <c r="O59" s="39">
        <f>+SUM(O15:O58)</f>
        <v>109400000</v>
      </c>
    </row>
    <row r="60" s="39" customFormat="1" ht="15"/>
    <row r="61" s="39" customFormat="1" ht="15"/>
    <row r="62" s="39" customFormat="1" ht="15"/>
    <row r="63" s="39" customFormat="1" ht="15"/>
    <row r="64" spans="8:15" s="39" customFormat="1" ht="15">
      <c r="H64" s="39" t="s">
        <v>328</v>
      </c>
      <c r="I64" s="39">
        <v>500000</v>
      </c>
      <c r="J64" s="39">
        <v>200000</v>
      </c>
      <c r="K64" s="39">
        <v>100000</v>
      </c>
      <c r="L64" s="39">
        <v>50000</v>
      </c>
      <c r="M64" s="39">
        <v>20000</v>
      </c>
      <c r="N64" s="39">
        <v>10000</v>
      </c>
      <c r="O64" s="39" t="s">
        <v>277</v>
      </c>
    </row>
    <row r="65" spans="9:15" s="39" customFormat="1" ht="15">
      <c r="I65" s="39">
        <v>213</v>
      </c>
      <c r="J65" s="39">
        <v>82</v>
      </c>
      <c r="K65" s="39">
        <v>48</v>
      </c>
      <c r="L65" s="39">
        <v>23</v>
      </c>
      <c r="M65" s="39">
        <v>18</v>
      </c>
      <c r="N65" s="39">
        <v>9</v>
      </c>
      <c r="O65" s="39">
        <f>+I65*$I$64+J65*$J$64+K65*$K$64+L65*$L$64+M65*$M$64+N65*$N$64</f>
        <v>129300000</v>
      </c>
    </row>
    <row r="66" spans="8:16" s="39" customFormat="1" ht="15">
      <c r="H66" s="39" t="s">
        <v>327</v>
      </c>
      <c r="I66" s="39">
        <v>333</v>
      </c>
      <c r="J66" s="39">
        <v>105</v>
      </c>
      <c r="K66" s="39">
        <v>130</v>
      </c>
      <c r="L66" s="39">
        <v>27</v>
      </c>
      <c r="M66" s="39">
        <v>18</v>
      </c>
      <c r="N66" s="39">
        <v>9</v>
      </c>
      <c r="O66" s="39">
        <f>+I66*$I$64+J66*$J$64+K66*$K$64+L66*$L$64+M66*$M$64+N66*$N$64</f>
        <v>202300000</v>
      </c>
      <c r="P66" s="39">
        <f>+O66+67000000</f>
        <v>269300000</v>
      </c>
    </row>
    <row r="67" spans="8:16" s="39" customFormat="1" ht="15">
      <c r="H67" s="39" t="s">
        <v>359</v>
      </c>
      <c r="I67" s="39">
        <v>373</v>
      </c>
      <c r="J67" s="39">
        <v>133</v>
      </c>
      <c r="K67" s="39">
        <v>177</v>
      </c>
      <c r="L67" s="39">
        <v>29</v>
      </c>
      <c r="M67" s="39">
        <v>18</v>
      </c>
      <c r="N67" s="39">
        <v>9</v>
      </c>
      <c r="O67" s="39">
        <f>+I67*$I$64+J67*$J$64+K67*$K$64+L67*$L$64+M67*$M$64+N67*$N$64</f>
        <v>232700000</v>
      </c>
      <c r="P67" s="39">
        <f>+O67+J18</f>
        <v>441200000</v>
      </c>
    </row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5.00390625" style="38" customWidth="1"/>
    <col min="2" max="2" width="20.28125" style="38" customWidth="1"/>
    <col min="3" max="3" width="12.57421875" style="38" customWidth="1"/>
    <col min="4" max="4" width="14.8515625" style="38" customWidth="1"/>
    <col min="5" max="5" width="15.57421875" style="38" customWidth="1"/>
    <col min="6" max="10" width="8.7109375" style="38" customWidth="1"/>
    <col min="11" max="11" width="13.421875" style="76" customWidth="1"/>
    <col min="12" max="12" width="8.8515625" style="44" bestFit="1" customWidth="1"/>
    <col min="13" max="13" width="19.8515625" style="44" customWidth="1"/>
    <col min="14" max="16384" width="9.140625" style="38" customWidth="1"/>
  </cols>
  <sheetData>
    <row r="1" spans="1:4" ht="15.75">
      <c r="A1" s="193" t="s">
        <v>1</v>
      </c>
      <c r="B1" s="193"/>
      <c r="C1" s="193"/>
      <c r="D1" s="193"/>
    </row>
    <row r="2" spans="1:5" ht="15.75">
      <c r="A2" s="192" t="s">
        <v>0</v>
      </c>
      <c r="B2" s="192"/>
      <c r="C2" s="192"/>
      <c r="D2" s="192"/>
      <c r="E2" s="46"/>
    </row>
    <row r="3" spans="1:12" ht="57.75" customHeight="1">
      <c r="A3" s="196" t="s">
        <v>391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22.5" customHeight="1">
      <c r="A4" s="198" t="s">
        <v>392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ht="16.5" thickBot="1"/>
    <row r="6" spans="1:12" ht="27.75" customHeight="1" thickTop="1">
      <c r="A6" s="205" t="s">
        <v>2</v>
      </c>
      <c r="B6" s="207" t="s">
        <v>3</v>
      </c>
      <c r="C6" s="207" t="s">
        <v>4</v>
      </c>
      <c r="D6" s="207" t="s">
        <v>5</v>
      </c>
      <c r="E6" s="207" t="s">
        <v>6</v>
      </c>
      <c r="F6" s="209" t="s">
        <v>394</v>
      </c>
      <c r="G6" s="210"/>
      <c r="H6" s="210"/>
      <c r="I6" s="211"/>
      <c r="J6" s="199" t="s">
        <v>393</v>
      </c>
      <c r="K6" s="201" t="s">
        <v>76</v>
      </c>
      <c r="L6" s="203" t="s">
        <v>58</v>
      </c>
    </row>
    <row r="7" spans="1:12" ht="27.75" customHeight="1">
      <c r="A7" s="206"/>
      <c r="B7" s="208"/>
      <c r="C7" s="208"/>
      <c r="D7" s="208"/>
      <c r="E7" s="208"/>
      <c r="F7" s="89" t="s">
        <v>8</v>
      </c>
      <c r="G7" s="89" t="s">
        <v>7</v>
      </c>
      <c r="H7" s="89" t="s">
        <v>10</v>
      </c>
      <c r="I7" s="89" t="s">
        <v>202</v>
      </c>
      <c r="J7" s="200"/>
      <c r="K7" s="202"/>
      <c r="L7" s="204"/>
    </row>
    <row r="8" spans="1:12" ht="19.5" customHeight="1">
      <c r="A8" s="47">
        <v>1</v>
      </c>
      <c r="B8" s="43" t="s">
        <v>35</v>
      </c>
      <c r="C8" s="43" t="s">
        <v>36</v>
      </c>
      <c r="D8" s="61" t="s">
        <v>37</v>
      </c>
      <c r="E8" s="43" t="s">
        <v>21</v>
      </c>
      <c r="F8" s="43">
        <v>8</v>
      </c>
      <c r="G8" s="43">
        <v>8</v>
      </c>
      <c r="H8" s="43">
        <v>8</v>
      </c>
      <c r="I8" s="43"/>
      <c r="J8" s="74">
        <f aca="true" t="shared" si="0" ref="J8:J39">SUM(F8:I8)</f>
        <v>24</v>
      </c>
      <c r="K8" s="79">
        <f aca="true" t="shared" si="1" ref="K8:K39">+J8*100000</f>
        <v>2400000</v>
      </c>
      <c r="L8" s="48"/>
    </row>
    <row r="9" spans="1:12" ht="19.5" customHeight="1">
      <c r="A9" s="47">
        <v>2</v>
      </c>
      <c r="B9" s="96" t="s">
        <v>374</v>
      </c>
      <c r="C9" s="96" t="s">
        <v>36</v>
      </c>
      <c r="D9" s="97" t="s">
        <v>313</v>
      </c>
      <c r="E9" s="96" t="s">
        <v>28</v>
      </c>
      <c r="F9" s="43">
        <v>8</v>
      </c>
      <c r="G9" s="43">
        <v>8</v>
      </c>
      <c r="H9" s="43">
        <v>8</v>
      </c>
      <c r="I9" s="43">
        <v>12</v>
      </c>
      <c r="J9" s="74">
        <f t="shared" si="0"/>
        <v>36</v>
      </c>
      <c r="K9" s="79">
        <f t="shared" si="1"/>
        <v>3600000</v>
      </c>
      <c r="L9" s="48"/>
    </row>
    <row r="10" spans="1:12" ht="19.5" customHeight="1">
      <c r="A10" s="47">
        <v>3</v>
      </c>
      <c r="B10" s="96" t="s">
        <v>357</v>
      </c>
      <c r="C10" s="96" t="s">
        <v>358</v>
      </c>
      <c r="D10" s="97">
        <v>28013</v>
      </c>
      <c r="E10" s="96" t="s">
        <v>40</v>
      </c>
      <c r="F10" s="43">
        <v>8</v>
      </c>
      <c r="G10" s="43">
        <v>8</v>
      </c>
      <c r="H10" s="43">
        <v>8</v>
      </c>
      <c r="I10" s="43">
        <v>12</v>
      </c>
      <c r="J10" s="74">
        <f t="shared" si="0"/>
        <v>36</v>
      </c>
      <c r="K10" s="79">
        <f t="shared" si="1"/>
        <v>3600000</v>
      </c>
      <c r="L10" s="48"/>
    </row>
    <row r="11" spans="1:12" ht="19.5" customHeight="1">
      <c r="A11" s="47">
        <v>4</v>
      </c>
      <c r="B11" s="43" t="s">
        <v>175</v>
      </c>
      <c r="C11" s="43" t="s">
        <v>176</v>
      </c>
      <c r="D11" s="62" t="s">
        <v>177</v>
      </c>
      <c r="E11" s="43" t="s">
        <v>178</v>
      </c>
      <c r="F11" s="43">
        <v>8</v>
      </c>
      <c r="G11" s="43">
        <v>8</v>
      </c>
      <c r="H11" s="43">
        <v>8</v>
      </c>
      <c r="I11" s="43"/>
      <c r="J11" s="74">
        <f t="shared" si="0"/>
        <v>24</v>
      </c>
      <c r="K11" s="79">
        <f t="shared" si="1"/>
        <v>2400000</v>
      </c>
      <c r="L11" s="48"/>
    </row>
    <row r="12" spans="1:12" ht="19.5" customHeight="1">
      <c r="A12" s="47">
        <v>5</v>
      </c>
      <c r="B12" s="43" t="s">
        <v>56</v>
      </c>
      <c r="C12" s="43" t="s">
        <v>57</v>
      </c>
      <c r="D12" s="62">
        <v>29810</v>
      </c>
      <c r="E12" s="43" t="s">
        <v>28</v>
      </c>
      <c r="F12" s="43">
        <v>8</v>
      </c>
      <c r="G12" s="43">
        <v>8</v>
      </c>
      <c r="H12" s="43"/>
      <c r="I12" s="43">
        <v>12</v>
      </c>
      <c r="J12" s="74">
        <f t="shared" si="0"/>
        <v>28</v>
      </c>
      <c r="K12" s="79">
        <f t="shared" si="1"/>
        <v>2800000</v>
      </c>
      <c r="L12" s="48"/>
    </row>
    <row r="13" spans="1:12" ht="19.5" customHeight="1">
      <c r="A13" s="47">
        <v>6</v>
      </c>
      <c r="B13" s="43" t="s">
        <v>193</v>
      </c>
      <c r="C13" s="43" t="s">
        <v>218</v>
      </c>
      <c r="D13" s="61" t="s">
        <v>219</v>
      </c>
      <c r="E13" s="43" t="s">
        <v>74</v>
      </c>
      <c r="F13" s="43">
        <v>8</v>
      </c>
      <c r="G13" s="43">
        <v>8</v>
      </c>
      <c r="H13" s="43">
        <v>8</v>
      </c>
      <c r="I13" s="43">
        <v>12</v>
      </c>
      <c r="J13" s="74">
        <f t="shared" si="0"/>
        <v>36</v>
      </c>
      <c r="K13" s="79">
        <f t="shared" si="1"/>
        <v>3600000</v>
      </c>
      <c r="L13" s="48"/>
    </row>
    <row r="14" spans="1:12" ht="19.5" customHeight="1">
      <c r="A14" s="47">
        <v>7</v>
      </c>
      <c r="B14" s="43" t="s">
        <v>49</v>
      </c>
      <c r="C14" s="43" t="s">
        <v>50</v>
      </c>
      <c r="D14" s="62">
        <v>26341</v>
      </c>
      <c r="E14" s="43" t="s">
        <v>51</v>
      </c>
      <c r="F14" s="43">
        <v>8</v>
      </c>
      <c r="G14" s="43">
        <v>8</v>
      </c>
      <c r="H14" s="43">
        <v>8</v>
      </c>
      <c r="I14" s="43"/>
      <c r="J14" s="74">
        <f t="shared" si="0"/>
        <v>24</v>
      </c>
      <c r="K14" s="79">
        <f t="shared" si="1"/>
        <v>2400000</v>
      </c>
      <c r="L14" s="48"/>
    </row>
    <row r="15" spans="1:12" ht="19.5" customHeight="1">
      <c r="A15" s="47">
        <v>8</v>
      </c>
      <c r="B15" s="43" t="s">
        <v>52</v>
      </c>
      <c r="C15" s="43" t="s">
        <v>53</v>
      </c>
      <c r="D15" s="61" t="s">
        <v>54</v>
      </c>
      <c r="E15" s="43" t="s">
        <v>55</v>
      </c>
      <c r="F15" s="43">
        <v>8</v>
      </c>
      <c r="G15" s="43">
        <v>8</v>
      </c>
      <c r="H15" s="43">
        <v>8</v>
      </c>
      <c r="I15" s="43">
        <v>12</v>
      </c>
      <c r="J15" s="74">
        <f t="shared" si="0"/>
        <v>36</v>
      </c>
      <c r="K15" s="79">
        <f t="shared" si="1"/>
        <v>3600000</v>
      </c>
      <c r="L15" s="48"/>
    </row>
    <row r="16" spans="1:12" ht="19.5" customHeight="1">
      <c r="A16" s="47">
        <v>9</v>
      </c>
      <c r="B16" s="43" t="s">
        <v>351</v>
      </c>
      <c r="C16" s="43" t="s">
        <v>352</v>
      </c>
      <c r="D16" s="62" t="s">
        <v>353</v>
      </c>
      <c r="E16" s="43" t="s">
        <v>240</v>
      </c>
      <c r="F16" s="43"/>
      <c r="G16" s="43"/>
      <c r="H16" s="43">
        <v>8</v>
      </c>
      <c r="I16" s="43"/>
      <c r="J16" s="74">
        <f t="shared" si="0"/>
        <v>8</v>
      </c>
      <c r="K16" s="79">
        <f t="shared" si="1"/>
        <v>800000</v>
      </c>
      <c r="L16" s="48"/>
    </row>
    <row r="17" spans="1:12" ht="19.5" customHeight="1">
      <c r="A17" s="47">
        <v>10</v>
      </c>
      <c r="B17" s="43" t="s">
        <v>18</v>
      </c>
      <c r="C17" s="43" t="s">
        <v>19</v>
      </c>
      <c r="D17" s="61" t="s">
        <v>20</v>
      </c>
      <c r="E17" s="43" t="s">
        <v>21</v>
      </c>
      <c r="F17" s="43">
        <v>8</v>
      </c>
      <c r="G17" s="43">
        <v>8</v>
      </c>
      <c r="H17" s="43">
        <v>8</v>
      </c>
      <c r="I17" s="43">
        <v>12</v>
      </c>
      <c r="J17" s="74">
        <f t="shared" si="0"/>
        <v>36</v>
      </c>
      <c r="K17" s="79">
        <f t="shared" si="1"/>
        <v>3600000</v>
      </c>
      <c r="L17" s="48"/>
    </row>
    <row r="18" spans="1:12" ht="19.5" customHeight="1">
      <c r="A18" s="47">
        <v>11</v>
      </c>
      <c r="B18" s="43" t="s">
        <v>33</v>
      </c>
      <c r="C18" s="43" t="s">
        <v>19</v>
      </c>
      <c r="D18" s="61" t="s">
        <v>34</v>
      </c>
      <c r="E18" s="43" t="s">
        <v>28</v>
      </c>
      <c r="F18" s="43">
        <v>8</v>
      </c>
      <c r="G18" s="43">
        <v>8</v>
      </c>
      <c r="H18" s="43">
        <v>8</v>
      </c>
      <c r="I18" s="43"/>
      <c r="J18" s="74">
        <f t="shared" si="0"/>
        <v>24</v>
      </c>
      <c r="K18" s="79">
        <f t="shared" si="1"/>
        <v>2400000</v>
      </c>
      <c r="L18" s="48"/>
    </row>
    <row r="19" spans="1:12" ht="19.5" customHeight="1">
      <c r="A19" s="47">
        <v>12</v>
      </c>
      <c r="B19" s="96" t="s">
        <v>348</v>
      </c>
      <c r="C19" s="96" t="s">
        <v>349</v>
      </c>
      <c r="D19" s="97" t="s">
        <v>350</v>
      </c>
      <c r="E19" s="96" t="s">
        <v>28</v>
      </c>
      <c r="F19" s="43"/>
      <c r="G19" s="43"/>
      <c r="H19" s="43"/>
      <c r="I19" s="43">
        <v>12</v>
      </c>
      <c r="J19" s="74">
        <f t="shared" si="0"/>
        <v>12</v>
      </c>
      <c r="K19" s="79">
        <f t="shared" si="1"/>
        <v>1200000</v>
      </c>
      <c r="L19" s="48"/>
    </row>
    <row r="20" spans="1:12" ht="19.5" customHeight="1">
      <c r="A20" s="47">
        <v>13</v>
      </c>
      <c r="B20" s="43" t="s">
        <v>296</v>
      </c>
      <c r="C20" s="43" t="s">
        <v>297</v>
      </c>
      <c r="D20" s="62">
        <v>29502</v>
      </c>
      <c r="E20" s="43" t="s">
        <v>28</v>
      </c>
      <c r="F20" s="43">
        <v>8</v>
      </c>
      <c r="G20" s="43">
        <v>8</v>
      </c>
      <c r="H20" s="43">
        <v>8</v>
      </c>
      <c r="I20" s="43">
        <v>12</v>
      </c>
      <c r="J20" s="74">
        <f t="shared" si="0"/>
        <v>36</v>
      </c>
      <c r="K20" s="79">
        <f t="shared" si="1"/>
        <v>3600000</v>
      </c>
      <c r="L20" s="48"/>
    </row>
    <row r="21" spans="1:12" ht="19.5" customHeight="1">
      <c r="A21" s="47">
        <v>14</v>
      </c>
      <c r="B21" s="43" t="s">
        <v>46</v>
      </c>
      <c r="C21" s="43" t="s">
        <v>47</v>
      </c>
      <c r="D21" s="61" t="s">
        <v>196</v>
      </c>
      <c r="E21" s="43" t="s">
        <v>48</v>
      </c>
      <c r="F21" s="43">
        <v>8</v>
      </c>
      <c r="G21" s="43">
        <v>8</v>
      </c>
      <c r="H21" s="43"/>
      <c r="I21" s="43"/>
      <c r="J21" s="74">
        <f t="shared" si="0"/>
        <v>16</v>
      </c>
      <c r="K21" s="79">
        <f t="shared" si="1"/>
        <v>1600000</v>
      </c>
      <c r="L21" s="48"/>
    </row>
    <row r="22" spans="1:12" ht="19.5" customHeight="1">
      <c r="A22" s="47">
        <v>15</v>
      </c>
      <c r="B22" s="43" t="s">
        <v>326</v>
      </c>
      <c r="C22" s="43" t="s">
        <v>47</v>
      </c>
      <c r="D22" s="62">
        <v>33247</v>
      </c>
      <c r="E22" s="43" t="s">
        <v>28</v>
      </c>
      <c r="F22" s="43">
        <v>8</v>
      </c>
      <c r="G22" s="43">
        <v>8</v>
      </c>
      <c r="H22" s="43">
        <v>8</v>
      </c>
      <c r="I22" s="43">
        <v>12</v>
      </c>
      <c r="J22" s="74">
        <f t="shared" si="0"/>
        <v>36</v>
      </c>
      <c r="K22" s="79">
        <f t="shared" si="1"/>
        <v>3600000</v>
      </c>
      <c r="L22" s="48"/>
    </row>
    <row r="23" spans="1:13" s="51" customFormat="1" ht="19.5" customHeight="1">
      <c r="A23" s="47">
        <v>16</v>
      </c>
      <c r="B23" s="43" t="s">
        <v>238</v>
      </c>
      <c r="C23" s="43" t="s">
        <v>78</v>
      </c>
      <c r="D23" s="62" t="s">
        <v>239</v>
      </c>
      <c r="E23" s="43" t="s">
        <v>240</v>
      </c>
      <c r="F23" s="43">
        <v>8</v>
      </c>
      <c r="G23" s="43">
        <v>8</v>
      </c>
      <c r="H23" s="43">
        <v>8</v>
      </c>
      <c r="I23" s="43">
        <v>12</v>
      </c>
      <c r="J23" s="74">
        <f t="shared" si="0"/>
        <v>36</v>
      </c>
      <c r="K23" s="79">
        <f t="shared" si="1"/>
        <v>3600000</v>
      </c>
      <c r="L23" s="48"/>
      <c r="M23" s="78"/>
    </row>
    <row r="24" spans="1:12" ht="19.5" customHeight="1">
      <c r="A24" s="47">
        <v>17</v>
      </c>
      <c r="B24" s="43" t="s">
        <v>23</v>
      </c>
      <c r="C24" s="43" t="s">
        <v>24</v>
      </c>
      <c r="D24" s="62">
        <v>33064</v>
      </c>
      <c r="E24" s="43" t="s">
        <v>25</v>
      </c>
      <c r="F24" s="43">
        <v>8</v>
      </c>
      <c r="G24" s="43">
        <v>8</v>
      </c>
      <c r="H24" s="43">
        <v>8</v>
      </c>
      <c r="I24" s="43"/>
      <c r="J24" s="74">
        <f t="shared" si="0"/>
        <v>24</v>
      </c>
      <c r="K24" s="79">
        <f t="shared" si="1"/>
        <v>2400000</v>
      </c>
      <c r="L24" s="48"/>
    </row>
    <row r="25" spans="1:12" ht="19.5" customHeight="1">
      <c r="A25" s="47">
        <v>18</v>
      </c>
      <c r="B25" s="43" t="s">
        <v>290</v>
      </c>
      <c r="C25" s="43" t="s">
        <v>187</v>
      </c>
      <c r="D25" s="62">
        <v>31322</v>
      </c>
      <c r="E25" s="43" t="s">
        <v>25</v>
      </c>
      <c r="F25" s="43">
        <v>8</v>
      </c>
      <c r="G25" s="43">
        <v>8</v>
      </c>
      <c r="H25" s="43">
        <v>8</v>
      </c>
      <c r="I25" s="43">
        <v>12</v>
      </c>
      <c r="J25" s="74">
        <f t="shared" si="0"/>
        <v>36</v>
      </c>
      <c r="K25" s="79">
        <f t="shared" si="1"/>
        <v>3600000</v>
      </c>
      <c r="L25" s="48"/>
    </row>
    <row r="26" spans="1:12" ht="19.5" customHeight="1">
      <c r="A26" s="47">
        <v>19</v>
      </c>
      <c r="B26" s="43" t="s">
        <v>31</v>
      </c>
      <c r="C26" s="43" t="s">
        <v>32</v>
      </c>
      <c r="D26" s="62">
        <v>29627</v>
      </c>
      <c r="E26" s="43" t="s">
        <v>28</v>
      </c>
      <c r="F26" s="43"/>
      <c r="G26" s="43"/>
      <c r="H26" s="43">
        <v>8</v>
      </c>
      <c r="I26" s="43"/>
      <c r="J26" s="74">
        <f t="shared" si="0"/>
        <v>8</v>
      </c>
      <c r="K26" s="79">
        <f t="shared" si="1"/>
        <v>800000</v>
      </c>
      <c r="L26" s="48"/>
    </row>
    <row r="27" spans="1:12" ht="19.5" customHeight="1">
      <c r="A27" s="47">
        <v>20</v>
      </c>
      <c r="B27" s="43" t="s">
        <v>265</v>
      </c>
      <c r="C27" s="43" t="s">
        <v>266</v>
      </c>
      <c r="D27" s="61" t="s">
        <v>267</v>
      </c>
      <c r="E27" s="43" t="s">
        <v>268</v>
      </c>
      <c r="F27" s="43">
        <v>8</v>
      </c>
      <c r="G27" s="43">
        <v>8</v>
      </c>
      <c r="H27" s="43">
        <v>8</v>
      </c>
      <c r="I27" s="43"/>
      <c r="J27" s="74">
        <f t="shared" si="0"/>
        <v>24</v>
      </c>
      <c r="K27" s="79">
        <f t="shared" si="1"/>
        <v>2400000</v>
      </c>
      <c r="L27" s="48"/>
    </row>
    <row r="28" spans="1:12" ht="19.5" customHeight="1">
      <c r="A28" s="47">
        <v>21</v>
      </c>
      <c r="B28" s="43" t="s">
        <v>201</v>
      </c>
      <c r="C28" s="43" t="s">
        <v>85</v>
      </c>
      <c r="D28" s="62" t="s">
        <v>200</v>
      </c>
      <c r="E28" s="43" t="s">
        <v>28</v>
      </c>
      <c r="F28" s="43">
        <v>8</v>
      </c>
      <c r="G28" s="43">
        <v>8</v>
      </c>
      <c r="H28" s="43">
        <v>8</v>
      </c>
      <c r="I28" s="43">
        <v>12</v>
      </c>
      <c r="J28" s="74">
        <f t="shared" si="0"/>
        <v>36</v>
      </c>
      <c r="K28" s="79">
        <f t="shared" si="1"/>
        <v>3600000</v>
      </c>
      <c r="L28" s="48"/>
    </row>
    <row r="29" spans="1:12" ht="19.5" customHeight="1">
      <c r="A29" s="47">
        <v>22</v>
      </c>
      <c r="B29" s="49" t="s">
        <v>137</v>
      </c>
      <c r="C29" s="49" t="s">
        <v>81</v>
      </c>
      <c r="D29" s="63">
        <v>31232</v>
      </c>
      <c r="E29" s="49" t="s">
        <v>40</v>
      </c>
      <c r="F29" s="43">
        <v>8</v>
      </c>
      <c r="G29" s="43">
        <v>8</v>
      </c>
      <c r="H29" s="43">
        <v>8</v>
      </c>
      <c r="I29" s="49">
        <v>12</v>
      </c>
      <c r="J29" s="74">
        <f t="shared" si="0"/>
        <v>36</v>
      </c>
      <c r="K29" s="79">
        <f t="shared" si="1"/>
        <v>3600000</v>
      </c>
      <c r="L29" s="50"/>
    </row>
    <row r="30" spans="1:12" ht="19.5" customHeight="1">
      <c r="A30" s="47">
        <v>23</v>
      </c>
      <c r="B30" s="43" t="s">
        <v>259</v>
      </c>
      <c r="C30" s="43" t="s">
        <v>260</v>
      </c>
      <c r="D30" s="61" t="s">
        <v>261</v>
      </c>
      <c r="E30" s="43" t="s">
        <v>28</v>
      </c>
      <c r="F30" s="43"/>
      <c r="G30" s="43"/>
      <c r="H30" s="43">
        <v>8</v>
      </c>
      <c r="I30" s="43"/>
      <c r="J30" s="74">
        <f t="shared" si="0"/>
        <v>8</v>
      </c>
      <c r="K30" s="79">
        <f t="shared" si="1"/>
        <v>800000</v>
      </c>
      <c r="L30" s="48"/>
    </row>
    <row r="31" spans="1:12" ht="19.5" customHeight="1">
      <c r="A31" s="47">
        <v>24</v>
      </c>
      <c r="B31" s="43" t="s">
        <v>101</v>
      </c>
      <c r="C31" s="43" t="s">
        <v>102</v>
      </c>
      <c r="D31" s="62" t="s">
        <v>111</v>
      </c>
      <c r="E31" s="43" t="s">
        <v>28</v>
      </c>
      <c r="F31" s="43">
        <v>8</v>
      </c>
      <c r="G31" s="43">
        <v>8</v>
      </c>
      <c r="H31" s="43">
        <v>8</v>
      </c>
      <c r="I31" s="43">
        <v>12</v>
      </c>
      <c r="J31" s="74">
        <f t="shared" si="0"/>
        <v>36</v>
      </c>
      <c r="K31" s="79">
        <f t="shared" si="1"/>
        <v>3600000</v>
      </c>
      <c r="L31" s="48"/>
    </row>
    <row r="32" spans="1:12" ht="19.5" customHeight="1">
      <c r="A32" s="47">
        <v>25</v>
      </c>
      <c r="B32" s="43" t="s">
        <v>94</v>
      </c>
      <c r="C32" s="43" t="s">
        <v>95</v>
      </c>
      <c r="D32" s="61" t="s">
        <v>96</v>
      </c>
      <c r="E32" s="43" t="s">
        <v>92</v>
      </c>
      <c r="F32" s="43">
        <v>8</v>
      </c>
      <c r="G32" s="43">
        <v>8</v>
      </c>
      <c r="H32" s="43">
        <v>8</v>
      </c>
      <c r="I32" s="43"/>
      <c r="J32" s="74">
        <f t="shared" si="0"/>
        <v>24</v>
      </c>
      <c r="K32" s="79">
        <f t="shared" si="1"/>
        <v>2400000</v>
      </c>
      <c r="L32" s="48"/>
    </row>
    <row r="33" spans="1:12" ht="19.5" customHeight="1">
      <c r="A33" s="47">
        <v>26</v>
      </c>
      <c r="B33" s="43" t="s">
        <v>112</v>
      </c>
      <c r="C33" s="43" t="s">
        <v>95</v>
      </c>
      <c r="D33" s="62" t="s">
        <v>113</v>
      </c>
      <c r="E33" s="43" t="s">
        <v>21</v>
      </c>
      <c r="F33" s="43">
        <v>8</v>
      </c>
      <c r="G33" s="43">
        <v>8</v>
      </c>
      <c r="H33" s="43">
        <v>8</v>
      </c>
      <c r="I33" s="43">
        <v>12</v>
      </c>
      <c r="J33" s="74">
        <f t="shared" si="0"/>
        <v>36</v>
      </c>
      <c r="K33" s="79">
        <f t="shared" si="1"/>
        <v>3600000</v>
      </c>
      <c r="L33" s="52"/>
    </row>
    <row r="34" spans="1:12" ht="19.5" customHeight="1">
      <c r="A34" s="47">
        <v>27</v>
      </c>
      <c r="B34" s="43" t="s">
        <v>63</v>
      </c>
      <c r="C34" s="43" t="s">
        <v>45</v>
      </c>
      <c r="D34" s="62">
        <v>27464</v>
      </c>
      <c r="E34" s="43" t="s">
        <v>28</v>
      </c>
      <c r="F34" s="43"/>
      <c r="G34" s="43"/>
      <c r="H34" s="43">
        <v>8</v>
      </c>
      <c r="I34" s="43"/>
      <c r="J34" s="74">
        <f t="shared" si="0"/>
        <v>8</v>
      </c>
      <c r="K34" s="79">
        <f t="shared" si="1"/>
        <v>800000</v>
      </c>
      <c r="L34" s="48"/>
    </row>
    <row r="35" spans="1:12" ht="19.5" customHeight="1">
      <c r="A35" s="47">
        <v>28</v>
      </c>
      <c r="B35" s="43" t="s">
        <v>207</v>
      </c>
      <c r="C35" s="43" t="s">
        <v>45</v>
      </c>
      <c r="D35" s="61" t="s">
        <v>208</v>
      </c>
      <c r="E35" s="43" t="s">
        <v>51</v>
      </c>
      <c r="F35" s="43">
        <v>8</v>
      </c>
      <c r="G35" s="43">
        <v>8</v>
      </c>
      <c r="H35" s="43">
        <v>8</v>
      </c>
      <c r="I35" s="43">
        <v>12</v>
      </c>
      <c r="J35" s="74">
        <f t="shared" si="0"/>
        <v>36</v>
      </c>
      <c r="K35" s="79">
        <f t="shared" si="1"/>
        <v>3600000</v>
      </c>
      <c r="L35" s="48"/>
    </row>
    <row r="36" spans="1:12" ht="19.5" customHeight="1">
      <c r="A36" s="47">
        <v>29</v>
      </c>
      <c r="B36" s="43" t="s">
        <v>69</v>
      </c>
      <c r="C36" s="43" t="s">
        <v>68</v>
      </c>
      <c r="D36" s="61" t="s">
        <v>70</v>
      </c>
      <c r="E36" s="43" t="s">
        <v>28</v>
      </c>
      <c r="F36" s="43">
        <v>8</v>
      </c>
      <c r="G36" s="43">
        <v>8</v>
      </c>
      <c r="H36" s="43">
        <v>8</v>
      </c>
      <c r="I36" s="43"/>
      <c r="J36" s="74">
        <f t="shared" si="0"/>
        <v>24</v>
      </c>
      <c r="K36" s="79">
        <f t="shared" si="1"/>
        <v>2400000</v>
      </c>
      <c r="L36" s="48"/>
    </row>
    <row r="37" spans="1:12" ht="19.5" customHeight="1">
      <c r="A37" s="47">
        <v>30</v>
      </c>
      <c r="B37" s="43" t="s">
        <v>180</v>
      </c>
      <c r="C37" s="43" t="s">
        <v>181</v>
      </c>
      <c r="D37" s="62" t="s">
        <v>182</v>
      </c>
      <c r="E37" s="43" t="s">
        <v>28</v>
      </c>
      <c r="F37" s="43">
        <v>8</v>
      </c>
      <c r="G37" s="43">
        <v>8</v>
      </c>
      <c r="H37" s="43">
        <v>8</v>
      </c>
      <c r="I37" s="43">
        <v>12</v>
      </c>
      <c r="J37" s="74">
        <f t="shared" si="0"/>
        <v>36</v>
      </c>
      <c r="K37" s="79">
        <f t="shared" si="1"/>
        <v>3600000</v>
      </c>
      <c r="L37" s="48"/>
    </row>
    <row r="38" spans="1:12" ht="19.5" customHeight="1">
      <c r="A38" s="47">
        <v>31</v>
      </c>
      <c r="B38" s="43" t="s">
        <v>88</v>
      </c>
      <c r="C38" s="43" t="s">
        <v>87</v>
      </c>
      <c r="D38" s="61" t="s">
        <v>89</v>
      </c>
      <c r="E38" s="43" t="s">
        <v>55</v>
      </c>
      <c r="F38" s="43">
        <v>8</v>
      </c>
      <c r="G38" s="43">
        <v>8</v>
      </c>
      <c r="H38" s="43">
        <v>8</v>
      </c>
      <c r="I38" s="43">
        <v>12</v>
      </c>
      <c r="J38" s="74">
        <f t="shared" si="0"/>
        <v>36</v>
      </c>
      <c r="K38" s="79">
        <f t="shared" si="1"/>
        <v>3600000</v>
      </c>
      <c r="L38" s="48"/>
    </row>
    <row r="39" spans="1:12" ht="19.5" customHeight="1">
      <c r="A39" s="47">
        <v>32</v>
      </c>
      <c r="B39" s="43" t="s">
        <v>62</v>
      </c>
      <c r="C39" s="43" t="s">
        <v>284</v>
      </c>
      <c r="D39" s="61" t="s">
        <v>83</v>
      </c>
      <c r="E39" s="43" t="s">
        <v>21</v>
      </c>
      <c r="F39" s="43">
        <v>8</v>
      </c>
      <c r="G39" s="43">
        <v>8</v>
      </c>
      <c r="H39" s="43">
        <v>8</v>
      </c>
      <c r="I39" s="43">
        <v>12</v>
      </c>
      <c r="J39" s="74">
        <f t="shared" si="0"/>
        <v>36</v>
      </c>
      <c r="K39" s="79">
        <f t="shared" si="1"/>
        <v>3600000</v>
      </c>
      <c r="L39" s="48"/>
    </row>
    <row r="40" spans="1:12" ht="19.5" customHeight="1">
      <c r="A40" s="47">
        <v>33</v>
      </c>
      <c r="B40" s="43" t="s">
        <v>269</v>
      </c>
      <c r="C40" s="43" t="s">
        <v>270</v>
      </c>
      <c r="D40" s="61" t="s">
        <v>271</v>
      </c>
      <c r="E40" s="43" t="s">
        <v>25</v>
      </c>
      <c r="F40" s="43">
        <v>8</v>
      </c>
      <c r="G40" s="43">
        <v>8</v>
      </c>
      <c r="H40" s="43">
        <v>8</v>
      </c>
      <c r="I40" s="43">
        <v>12</v>
      </c>
      <c r="J40" s="74">
        <f aca="true" t="shared" si="2" ref="J40:J56">SUM(F40:I40)</f>
        <v>36</v>
      </c>
      <c r="K40" s="79">
        <f aca="true" t="shared" si="3" ref="K40:K56">+J40*100000</f>
        <v>3600000</v>
      </c>
      <c r="L40" s="48"/>
    </row>
    <row r="41" spans="1:12" ht="19.5" customHeight="1">
      <c r="A41" s="47">
        <v>34</v>
      </c>
      <c r="B41" s="43" t="s">
        <v>337</v>
      </c>
      <c r="C41" s="43" t="s">
        <v>334</v>
      </c>
      <c r="D41" s="62" t="s">
        <v>335</v>
      </c>
      <c r="E41" s="43" t="s">
        <v>28</v>
      </c>
      <c r="F41" s="43">
        <v>8</v>
      </c>
      <c r="G41" s="43">
        <v>8</v>
      </c>
      <c r="H41" s="43">
        <v>8</v>
      </c>
      <c r="I41" s="43">
        <v>12</v>
      </c>
      <c r="J41" s="74">
        <f t="shared" si="2"/>
        <v>36</v>
      </c>
      <c r="K41" s="79">
        <f t="shared" si="3"/>
        <v>3600000</v>
      </c>
      <c r="L41" s="48"/>
    </row>
    <row r="42" spans="1:12" ht="19.5" customHeight="1">
      <c r="A42" s="47">
        <v>35</v>
      </c>
      <c r="B42" s="43" t="s">
        <v>29</v>
      </c>
      <c r="C42" s="43" t="s">
        <v>30</v>
      </c>
      <c r="D42" s="62">
        <v>30353</v>
      </c>
      <c r="E42" s="43" t="s">
        <v>28</v>
      </c>
      <c r="F42" s="43"/>
      <c r="G42" s="43"/>
      <c r="H42" s="43">
        <v>8</v>
      </c>
      <c r="I42" s="43">
        <v>12</v>
      </c>
      <c r="J42" s="74">
        <f t="shared" si="2"/>
        <v>20</v>
      </c>
      <c r="K42" s="79">
        <f t="shared" si="3"/>
        <v>2000000</v>
      </c>
      <c r="L42" s="48"/>
    </row>
    <row r="43" spans="1:12" ht="19.5" customHeight="1">
      <c r="A43" s="47">
        <v>36</v>
      </c>
      <c r="B43" s="43" t="s">
        <v>301</v>
      </c>
      <c r="C43" s="43" t="s">
        <v>302</v>
      </c>
      <c r="D43" s="61" t="s">
        <v>303</v>
      </c>
      <c r="E43" s="43" t="s">
        <v>28</v>
      </c>
      <c r="F43" s="43">
        <v>8</v>
      </c>
      <c r="G43" s="43">
        <v>8</v>
      </c>
      <c r="H43" s="43">
        <v>8</v>
      </c>
      <c r="I43" s="43">
        <v>12</v>
      </c>
      <c r="J43" s="74">
        <f t="shared" si="2"/>
        <v>36</v>
      </c>
      <c r="K43" s="79">
        <f t="shared" si="3"/>
        <v>3600000</v>
      </c>
      <c r="L43" s="48"/>
    </row>
    <row r="44" spans="1:13" ht="19.5" customHeight="1">
      <c r="A44" s="47">
        <v>37</v>
      </c>
      <c r="B44" s="43" t="s">
        <v>230</v>
      </c>
      <c r="C44" s="43" t="s">
        <v>231</v>
      </c>
      <c r="D44" s="61" t="s">
        <v>232</v>
      </c>
      <c r="E44" s="43" t="s">
        <v>28</v>
      </c>
      <c r="F44" s="43"/>
      <c r="G44" s="43"/>
      <c r="H44" s="43">
        <v>8</v>
      </c>
      <c r="I44" s="43"/>
      <c r="J44" s="74">
        <f t="shared" si="2"/>
        <v>8</v>
      </c>
      <c r="K44" s="79">
        <f t="shared" si="3"/>
        <v>800000</v>
      </c>
      <c r="L44" s="48"/>
      <c r="M44" s="78"/>
    </row>
    <row r="45" spans="1:12" ht="19.5" customHeight="1">
      <c r="A45" s="47">
        <v>38</v>
      </c>
      <c r="B45" s="43" t="s">
        <v>38</v>
      </c>
      <c r="C45" s="43" t="s">
        <v>39</v>
      </c>
      <c r="D45" s="62">
        <v>31208</v>
      </c>
      <c r="E45" s="43" t="s">
        <v>40</v>
      </c>
      <c r="F45" s="43">
        <v>8</v>
      </c>
      <c r="G45" s="43">
        <v>8</v>
      </c>
      <c r="H45" s="43">
        <v>8</v>
      </c>
      <c r="I45" s="43">
        <v>12</v>
      </c>
      <c r="J45" s="74">
        <f t="shared" si="2"/>
        <v>36</v>
      </c>
      <c r="K45" s="79">
        <f t="shared" si="3"/>
        <v>3600000</v>
      </c>
      <c r="L45" s="48"/>
    </row>
    <row r="46" spans="1:12" ht="19.5" customHeight="1">
      <c r="A46" s="47">
        <v>39</v>
      </c>
      <c r="B46" s="56" t="s">
        <v>90</v>
      </c>
      <c r="C46" s="56" t="s">
        <v>91</v>
      </c>
      <c r="D46" s="64">
        <v>32059</v>
      </c>
      <c r="E46" s="43" t="s">
        <v>92</v>
      </c>
      <c r="F46" s="43">
        <v>8</v>
      </c>
      <c r="G46" s="43">
        <v>8</v>
      </c>
      <c r="H46" s="43">
        <v>8</v>
      </c>
      <c r="I46" s="43">
        <v>12</v>
      </c>
      <c r="J46" s="74">
        <f t="shared" si="2"/>
        <v>36</v>
      </c>
      <c r="K46" s="79">
        <f t="shared" si="3"/>
        <v>3600000</v>
      </c>
      <c r="L46" s="58"/>
    </row>
    <row r="47" spans="1:12" ht="19.5" customHeight="1">
      <c r="A47" s="47">
        <v>40</v>
      </c>
      <c r="B47" s="56" t="s">
        <v>288</v>
      </c>
      <c r="C47" s="56" t="s">
        <v>289</v>
      </c>
      <c r="D47" s="64">
        <v>29647</v>
      </c>
      <c r="E47" s="56" t="s">
        <v>55</v>
      </c>
      <c r="F47" s="56">
        <v>8</v>
      </c>
      <c r="G47" s="56">
        <v>8</v>
      </c>
      <c r="H47" s="43">
        <v>8</v>
      </c>
      <c r="I47" s="43">
        <v>12</v>
      </c>
      <c r="J47" s="74">
        <f t="shared" si="2"/>
        <v>36</v>
      </c>
      <c r="K47" s="79">
        <f t="shared" si="3"/>
        <v>3600000</v>
      </c>
      <c r="L47" s="58"/>
    </row>
    <row r="48" spans="1:12" ht="19.5" customHeight="1">
      <c r="A48" s="47">
        <v>41</v>
      </c>
      <c r="B48" s="56" t="s">
        <v>49</v>
      </c>
      <c r="C48" s="56" t="s">
        <v>262</v>
      </c>
      <c r="D48" s="65" t="s">
        <v>263</v>
      </c>
      <c r="E48" s="56" t="s">
        <v>240</v>
      </c>
      <c r="F48" s="56"/>
      <c r="G48" s="56"/>
      <c r="H48" s="43">
        <v>8</v>
      </c>
      <c r="I48" s="43">
        <v>12</v>
      </c>
      <c r="J48" s="74">
        <f t="shared" si="2"/>
        <v>20</v>
      </c>
      <c r="K48" s="79">
        <f t="shared" si="3"/>
        <v>2000000</v>
      </c>
      <c r="L48" s="58"/>
    </row>
    <row r="49" spans="1:12" ht="19.5" customHeight="1">
      <c r="A49" s="47">
        <v>42</v>
      </c>
      <c r="B49" s="56" t="s">
        <v>354</v>
      </c>
      <c r="C49" s="56" t="s">
        <v>320</v>
      </c>
      <c r="D49" s="64" t="s">
        <v>355</v>
      </c>
      <c r="E49" s="56" t="s">
        <v>28</v>
      </c>
      <c r="F49" s="56"/>
      <c r="G49" s="56"/>
      <c r="H49" s="43">
        <v>8</v>
      </c>
      <c r="I49" s="56"/>
      <c r="J49" s="74">
        <f t="shared" si="2"/>
        <v>8</v>
      </c>
      <c r="K49" s="79">
        <f t="shared" si="3"/>
        <v>800000</v>
      </c>
      <c r="L49" s="58"/>
    </row>
    <row r="50" spans="1:12" ht="19.5" customHeight="1">
      <c r="A50" s="47">
        <v>43</v>
      </c>
      <c r="B50" s="56" t="s">
        <v>319</v>
      </c>
      <c r="C50" s="56" t="s">
        <v>320</v>
      </c>
      <c r="D50" s="56" t="s">
        <v>321</v>
      </c>
      <c r="E50" s="56" t="s">
        <v>28</v>
      </c>
      <c r="F50" s="56">
        <v>8</v>
      </c>
      <c r="G50" s="56">
        <v>8</v>
      </c>
      <c r="H50" s="43">
        <v>8</v>
      </c>
      <c r="I50" s="56">
        <v>12</v>
      </c>
      <c r="J50" s="74">
        <f t="shared" si="2"/>
        <v>36</v>
      </c>
      <c r="K50" s="79">
        <f t="shared" si="3"/>
        <v>3600000</v>
      </c>
      <c r="L50" s="58"/>
    </row>
    <row r="51" spans="1:12" ht="19.5" customHeight="1">
      <c r="A51" s="47">
        <v>44</v>
      </c>
      <c r="B51" s="56" t="s">
        <v>71</v>
      </c>
      <c r="C51" s="56" t="s">
        <v>72</v>
      </c>
      <c r="D51" s="65" t="s">
        <v>73</v>
      </c>
      <c r="E51" s="56" t="s">
        <v>74</v>
      </c>
      <c r="F51" s="56">
        <v>8</v>
      </c>
      <c r="G51" s="56">
        <v>8</v>
      </c>
      <c r="H51" s="43">
        <v>8</v>
      </c>
      <c r="I51" s="56">
        <v>12</v>
      </c>
      <c r="J51" s="74">
        <f t="shared" si="2"/>
        <v>36</v>
      </c>
      <c r="K51" s="79">
        <f t="shared" si="3"/>
        <v>3600000</v>
      </c>
      <c r="L51" s="58"/>
    </row>
    <row r="52" spans="1:12" ht="19.5" customHeight="1">
      <c r="A52" s="47">
        <v>45</v>
      </c>
      <c r="B52" s="56" t="s">
        <v>255</v>
      </c>
      <c r="C52" s="56" t="s">
        <v>72</v>
      </c>
      <c r="D52" s="65" t="s">
        <v>257</v>
      </c>
      <c r="E52" s="56" t="s">
        <v>258</v>
      </c>
      <c r="F52" s="56"/>
      <c r="G52" s="56"/>
      <c r="H52" s="43">
        <v>8</v>
      </c>
      <c r="I52" s="56"/>
      <c r="J52" s="74">
        <f t="shared" si="2"/>
        <v>8</v>
      </c>
      <c r="K52" s="79">
        <f t="shared" si="3"/>
        <v>800000</v>
      </c>
      <c r="L52" s="58"/>
    </row>
    <row r="53" spans="1:12" ht="19.5" customHeight="1">
      <c r="A53" s="47">
        <v>46</v>
      </c>
      <c r="B53" s="56" t="s">
        <v>314</v>
      </c>
      <c r="C53" s="56" t="s">
        <v>72</v>
      </c>
      <c r="D53" s="65" t="s">
        <v>315</v>
      </c>
      <c r="E53" s="56" t="s">
        <v>28</v>
      </c>
      <c r="F53" s="56">
        <v>8</v>
      </c>
      <c r="G53" s="56">
        <v>8</v>
      </c>
      <c r="H53" s="43">
        <v>8</v>
      </c>
      <c r="I53" s="56">
        <v>12</v>
      </c>
      <c r="J53" s="74">
        <f t="shared" si="2"/>
        <v>36</v>
      </c>
      <c r="K53" s="79">
        <f t="shared" si="3"/>
        <v>3600000</v>
      </c>
      <c r="L53" s="58"/>
    </row>
    <row r="54" spans="1:12" ht="19.5" customHeight="1">
      <c r="A54" s="47">
        <v>47</v>
      </c>
      <c r="B54" s="56" t="s">
        <v>59</v>
      </c>
      <c r="C54" s="56" t="s">
        <v>60</v>
      </c>
      <c r="D54" s="65" t="s">
        <v>61</v>
      </c>
      <c r="E54" s="56" t="s">
        <v>28</v>
      </c>
      <c r="F54" s="56">
        <v>8</v>
      </c>
      <c r="G54" s="56">
        <v>8</v>
      </c>
      <c r="H54" s="56">
        <v>8</v>
      </c>
      <c r="I54" s="56">
        <v>12</v>
      </c>
      <c r="J54" s="74">
        <f t="shared" si="2"/>
        <v>36</v>
      </c>
      <c r="K54" s="79">
        <f t="shared" si="3"/>
        <v>3600000</v>
      </c>
      <c r="L54" s="58"/>
    </row>
    <row r="55" spans="1:12" ht="19.5" customHeight="1">
      <c r="A55" s="47">
        <v>48</v>
      </c>
      <c r="B55" s="56" t="s">
        <v>185</v>
      </c>
      <c r="C55" s="56" t="s">
        <v>60</v>
      </c>
      <c r="D55" s="64" t="s">
        <v>184</v>
      </c>
      <c r="E55" s="56" t="s">
        <v>92</v>
      </c>
      <c r="F55" s="56">
        <v>8</v>
      </c>
      <c r="G55" s="56">
        <v>8</v>
      </c>
      <c r="H55" s="56">
        <v>8</v>
      </c>
      <c r="I55" s="56">
        <v>12</v>
      </c>
      <c r="J55" s="74">
        <f t="shared" si="2"/>
        <v>36</v>
      </c>
      <c r="K55" s="79">
        <f t="shared" si="3"/>
        <v>3600000</v>
      </c>
      <c r="L55" s="58"/>
    </row>
    <row r="56" spans="1:12" ht="19.5" customHeight="1">
      <c r="A56" s="47">
        <v>49</v>
      </c>
      <c r="B56" s="43" t="s">
        <v>193</v>
      </c>
      <c r="C56" s="43" t="s">
        <v>27</v>
      </c>
      <c r="D56" s="62">
        <v>32851</v>
      </c>
      <c r="E56" s="43" t="s">
        <v>28</v>
      </c>
      <c r="F56" s="56"/>
      <c r="G56" s="56"/>
      <c r="H56" s="56">
        <v>8</v>
      </c>
      <c r="I56" s="56"/>
      <c r="J56" s="43">
        <f t="shared" si="2"/>
        <v>8</v>
      </c>
      <c r="K56" s="90">
        <f t="shared" si="3"/>
        <v>800000</v>
      </c>
      <c r="L56" s="58"/>
    </row>
    <row r="57" spans="1:13" s="45" customFormat="1" ht="25.5" customHeight="1" thickBot="1">
      <c r="A57" s="194" t="s">
        <v>389</v>
      </c>
      <c r="B57" s="195"/>
      <c r="C57" s="195"/>
      <c r="D57" s="195"/>
      <c r="E57" s="91"/>
      <c r="F57" s="91"/>
      <c r="G57" s="91"/>
      <c r="H57" s="91"/>
      <c r="I57" s="91"/>
      <c r="J57" s="91"/>
      <c r="K57" s="92">
        <f>+SUM(K8:K56)</f>
        <v>136000000</v>
      </c>
      <c r="L57" s="80"/>
      <c r="M57" s="46"/>
    </row>
    <row r="58" ht="16.5" thickTop="1"/>
  </sheetData>
  <sheetProtection/>
  <mergeCells count="14">
    <mergeCell ref="C6:C7"/>
    <mergeCell ref="D6:D7"/>
    <mergeCell ref="E6:E7"/>
    <mergeCell ref="F6:I6"/>
    <mergeCell ref="A2:D2"/>
    <mergeCell ref="A1:D1"/>
    <mergeCell ref="A57:D57"/>
    <mergeCell ref="A3:L3"/>
    <mergeCell ref="A4:L4"/>
    <mergeCell ref="J6:J7"/>
    <mergeCell ref="K6:K7"/>
    <mergeCell ref="L6:L7"/>
    <mergeCell ref="A6:A7"/>
    <mergeCell ref="B6:B7"/>
  </mergeCells>
  <printOptions/>
  <pageMargins left="0.77" right="0.24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62">
      <selection activeCell="D77" sqref="D77"/>
    </sheetView>
  </sheetViews>
  <sheetFormatPr defaultColWidth="9.140625" defaultRowHeight="15"/>
  <cols>
    <col min="1" max="1" width="5.00390625" style="38" customWidth="1"/>
    <col min="2" max="2" width="18.57421875" style="38" bestFit="1" customWidth="1"/>
    <col min="3" max="3" width="7.7109375" style="38" bestFit="1" customWidth="1"/>
    <col min="4" max="4" width="11.28125" style="38" bestFit="1" customWidth="1"/>
    <col min="5" max="5" width="12.57421875" style="38" bestFit="1" customWidth="1"/>
    <col min="6" max="14" width="7.7109375" style="38" customWidth="1"/>
    <col min="15" max="15" width="8.8515625" style="38" customWidth="1"/>
    <col min="16" max="16" width="12.421875" style="76" bestFit="1" customWidth="1"/>
    <col min="17" max="17" width="8.8515625" style="38" bestFit="1" customWidth="1"/>
    <col min="18" max="16384" width="9.140625" style="38" customWidth="1"/>
  </cols>
  <sheetData>
    <row r="1" spans="1:5" ht="15.75">
      <c r="A1" s="193" t="s">
        <v>1</v>
      </c>
      <c r="B1" s="193"/>
      <c r="C1" s="193"/>
      <c r="D1" s="193"/>
      <c r="E1" s="193"/>
    </row>
    <row r="2" spans="1:5" ht="15.75">
      <c r="A2" s="192" t="s">
        <v>0</v>
      </c>
      <c r="B2" s="192"/>
      <c r="C2" s="192"/>
      <c r="D2" s="192"/>
      <c r="E2" s="192"/>
    </row>
    <row r="4" spans="1:17" ht="41.25" customHeight="1">
      <c r="A4" s="215" t="s">
        <v>395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ht="20.25" customHeight="1">
      <c r="A5" s="198" t="s">
        <v>392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ht="16.5" thickBot="1"/>
    <row r="7" spans="1:17" s="60" customFormat="1" ht="27" customHeight="1" thickTop="1">
      <c r="A7" s="205" t="s">
        <v>2</v>
      </c>
      <c r="B7" s="207" t="s">
        <v>3</v>
      </c>
      <c r="C7" s="207" t="s">
        <v>4</v>
      </c>
      <c r="D7" s="207" t="s">
        <v>5</v>
      </c>
      <c r="E7" s="207" t="s">
        <v>6</v>
      </c>
      <c r="F7" s="227" t="s">
        <v>399</v>
      </c>
      <c r="G7" s="228"/>
      <c r="H7" s="228"/>
      <c r="I7" s="228"/>
      <c r="J7" s="228"/>
      <c r="K7" s="228"/>
      <c r="L7" s="228"/>
      <c r="M7" s="228"/>
      <c r="N7" s="229"/>
      <c r="O7" s="199" t="s">
        <v>390</v>
      </c>
      <c r="P7" s="224" t="s">
        <v>76</v>
      </c>
      <c r="Q7" s="221" t="s">
        <v>58</v>
      </c>
    </row>
    <row r="8" spans="1:17" s="60" customFormat="1" ht="27" customHeight="1">
      <c r="A8" s="217"/>
      <c r="B8" s="219"/>
      <c r="C8" s="219"/>
      <c r="D8" s="219"/>
      <c r="E8" s="219"/>
      <c r="F8" s="88" t="s">
        <v>7</v>
      </c>
      <c r="G8" s="88" t="s">
        <v>8</v>
      </c>
      <c r="H8" s="88" t="s">
        <v>9</v>
      </c>
      <c r="I8" s="88" t="s">
        <v>10</v>
      </c>
      <c r="J8" s="88" t="s">
        <v>11</v>
      </c>
      <c r="K8" s="88" t="s">
        <v>12</v>
      </c>
      <c r="L8" s="88" t="s">
        <v>13</v>
      </c>
      <c r="M8" s="88" t="s">
        <v>14</v>
      </c>
      <c r="N8" s="88" t="s">
        <v>15</v>
      </c>
      <c r="O8" s="230"/>
      <c r="P8" s="225"/>
      <c r="Q8" s="222"/>
    </row>
    <row r="9" spans="1:17" s="60" customFormat="1" ht="27" customHeight="1">
      <c r="A9" s="218"/>
      <c r="B9" s="220"/>
      <c r="C9" s="220"/>
      <c r="D9" s="220"/>
      <c r="E9" s="220"/>
      <c r="F9" s="86">
        <v>3</v>
      </c>
      <c r="G9" s="86">
        <v>3</v>
      </c>
      <c r="H9" s="86">
        <v>2</v>
      </c>
      <c r="I9" s="86">
        <v>3</v>
      </c>
      <c r="J9" s="86">
        <v>2</v>
      </c>
      <c r="K9" s="86">
        <v>2</v>
      </c>
      <c r="L9" s="86">
        <v>2</v>
      </c>
      <c r="M9" s="86">
        <v>2</v>
      </c>
      <c r="N9" s="86">
        <v>2</v>
      </c>
      <c r="O9" s="87">
        <f>+F9+G9+H9+I9+J9+K9+L9+M9+N9</f>
        <v>21</v>
      </c>
      <c r="P9" s="226"/>
      <c r="Q9" s="223"/>
    </row>
    <row r="10" spans="1:17" ht="19.5" customHeight="1">
      <c r="A10" s="81">
        <v>1</v>
      </c>
      <c r="B10" s="82" t="s">
        <v>35</v>
      </c>
      <c r="C10" s="82" t="s">
        <v>36</v>
      </c>
      <c r="D10" s="93" t="s">
        <v>37</v>
      </c>
      <c r="E10" s="82" t="s">
        <v>21</v>
      </c>
      <c r="F10" s="82"/>
      <c r="G10" s="82"/>
      <c r="H10" s="82">
        <v>2</v>
      </c>
      <c r="I10" s="82">
        <v>3</v>
      </c>
      <c r="J10" s="82">
        <v>2</v>
      </c>
      <c r="K10" s="82"/>
      <c r="L10" s="82">
        <v>2</v>
      </c>
      <c r="M10" s="82">
        <v>2</v>
      </c>
      <c r="N10" s="82">
        <v>2</v>
      </c>
      <c r="O10" s="83">
        <f aca="true" t="shared" si="0" ref="O10:O41">+SUM(F10:N10)</f>
        <v>13</v>
      </c>
      <c r="P10" s="84">
        <f aca="true" t="shared" si="1" ref="P10:P41">+O10*200000</f>
        <v>2600000</v>
      </c>
      <c r="Q10" s="85"/>
    </row>
    <row r="11" spans="1:17" ht="19.5" customHeight="1">
      <c r="A11" s="59">
        <v>2</v>
      </c>
      <c r="B11" s="43" t="s">
        <v>93</v>
      </c>
      <c r="C11" s="43" t="s">
        <v>36</v>
      </c>
      <c r="D11" s="62">
        <v>32852</v>
      </c>
      <c r="E11" s="43" t="s">
        <v>21</v>
      </c>
      <c r="F11" s="43">
        <v>3</v>
      </c>
      <c r="G11" s="43">
        <v>3</v>
      </c>
      <c r="H11" s="43">
        <v>2</v>
      </c>
      <c r="I11" s="43">
        <v>3</v>
      </c>
      <c r="J11" s="43">
        <v>2</v>
      </c>
      <c r="K11" s="43">
        <v>2</v>
      </c>
      <c r="L11" s="43">
        <v>2</v>
      </c>
      <c r="M11" s="43">
        <v>2</v>
      </c>
      <c r="N11" s="43">
        <v>2</v>
      </c>
      <c r="O11" s="74">
        <f t="shared" si="0"/>
        <v>21</v>
      </c>
      <c r="P11" s="77">
        <f t="shared" si="1"/>
        <v>4200000</v>
      </c>
      <c r="Q11" s="52"/>
    </row>
    <row r="12" spans="1:17" ht="19.5" customHeight="1">
      <c r="A12" s="81">
        <v>3</v>
      </c>
      <c r="B12" s="43" t="s">
        <v>308</v>
      </c>
      <c r="C12" s="43" t="s">
        <v>36</v>
      </c>
      <c r="D12" s="61" t="s">
        <v>309</v>
      </c>
      <c r="E12" s="43" t="s">
        <v>92</v>
      </c>
      <c r="F12" s="43"/>
      <c r="G12" s="43"/>
      <c r="H12" s="43"/>
      <c r="I12" s="43">
        <v>3</v>
      </c>
      <c r="J12" s="43"/>
      <c r="K12" s="43"/>
      <c r="L12" s="43">
        <v>2</v>
      </c>
      <c r="M12" s="43">
        <v>2</v>
      </c>
      <c r="N12" s="43">
        <v>2</v>
      </c>
      <c r="O12" s="74">
        <f t="shared" si="0"/>
        <v>9</v>
      </c>
      <c r="P12" s="77">
        <f t="shared" si="1"/>
        <v>1800000</v>
      </c>
      <c r="Q12" s="52"/>
    </row>
    <row r="13" spans="1:17" ht="19.5" customHeight="1">
      <c r="A13" s="59">
        <v>4</v>
      </c>
      <c r="B13" s="43" t="s">
        <v>312</v>
      </c>
      <c r="C13" s="43" t="s">
        <v>36</v>
      </c>
      <c r="D13" s="61" t="s">
        <v>313</v>
      </c>
      <c r="E13" s="43" t="s">
        <v>28</v>
      </c>
      <c r="F13" s="43">
        <v>3</v>
      </c>
      <c r="G13" s="43">
        <v>3</v>
      </c>
      <c r="H13" s="43">
        <v>2</v>
      </c>
      <c r="I13" s="43">
        <v>3</v>
      </c>
      <c r="J13" s="43">
        <v>2</v>
      </c>
      <c r="K13" s="43">
        <v>2</v>
      </c>
      <c r="L13" s="43">
        <v>2</v>
      </c>
      <c r="M13" s="43">
        <v>2</v>
      </c>
      <c r="N13" s="43">
        <v>2</v>
      </c>
      <c r="O13" s="74">
        <f t="shared" si="0"/>
        <v>21</v>
      </c>
      <c r="P13" s="77">
        <f t="shared" si="1"/>
        <v>4200000</v>
      </c>
      <c r="Q13" s="52"/>
    </row>
    <row r="14" spans="1:17" ht="19.5" customHeight="1">
      <c r="A14" s="81">
        <v>5</v>
      </c>
      <c r="B14" s="96" t="s">
        <v>357</v>
      </c>
      <c r="C14" s="96" t="s">
        <v>358</v>
      </c>
      <c r="D14" s="97">
        <v>28013</v>
      </c>
      <c r="E14" s="96" t="s">
        <v>40</v>
      </c>
      <c r="F14" s="96">
        <v>3</v>
      </c>
      <c r="G14" s="96">
        <v>3</v>
      </c>
      <c r="H14" s="96">
        <v>2</v>
      </c>
      <c r="I14" s="43">
        <v>3</v>
      </c>
      <c r="J14" s="96">
        <v>2</v>
      </c>
      <c r="K14" s="96">
        <v>2</v>
      </c>
      <c r="L14" s="43">
        <v>2</v>
      </c>
      <c r="M14" s="43">
        <v>2</v>
      </c>
      <c r="N14" s="96">
        <v>2</v>
      </c>
      <c r="O14" s="74">
        <f t="shared" si="0"/>
        <v>21</v>
      </c>
      <c r="P14" s="77">
        <f t="shared" si="1"/>
        <v>4200000</v>
      </c>
      <c r="Q14" s="98"/>
    </row>
    <row r="15" spans="1:17" ht="19.5" customHeight="1">
      <c r="A15" s="59">
        <v>6</v>
      </c>
      <c r="B15" s="43" t="s">
        <v>175</v>
      </c>
      <c r="C15" s="43" t="s">
        <v>176</v>
      </c>
      <c r="D15" s="62" t="s">
        <v>177</v>
      </c>
      <c r="E15" s="43" t="s">
        <v>178</v>
      </c>
      <c r="F15" s="43"/>
      <c r="G15" s="43"/>
      <c r="H15" s="43">
        <v>2</v>
      </c>
      <c r="I15" s="43">
        <v>3</v>
      </c>
      <c r="J15" s="43">
        <v>2</v>
      </c>
      <c r="K15" s="43">
        <v>2</v>
      </c>
      <c r="L15" s="43">
        <v>2</v>
      </c>
      <c r="M15" s="43">
        <v>2</v>
      </c>
      <c r="N15" s="43">
        <v>2</v>
      </c>
      <c r="O15" s="74">
        <f t="shared" si="0"/>
        <v>15</v>
      </c>
      <c r="P15" s="77">
        <f t="shared" si="1"/>
        <v>3000000</v>
      </c>
      <c r="Q15" s="52"/>
    </row>
    <row r="16" spans="1:17" ht="19.5" customHeight="1">
      <c r="A16" s="81">
        <v>7</v>
      </c>
      <c r="B16" s="43" t="s">
        <v>56</v>
      </c>
      <c r="C16" s="43" t="s">
        <v>57</v>
      </c>
      <c r="D16" s="62">
        <v>29810</v>
      </c>
      <c r="E16" s="43" t="s">
        <v>28</v>
      </c>
      <c r="F16" s="43"/>
      <c r="G16" s="43"/>
      <c r="H16" s="43"/>
      <c r="I16" s="43">
        <v>3</v>
      </c>
      <c r="J16" s="43"/>
      <c r="K16" s="43"/>
      <c r="L16" s="43">
        <v>2</v>
      </c>
      <c r="M16" s="43">
        <v>2</v>
      </c>
      <c r="N16" s="43">
        <v>2</v>
      </c>
      <c r="O16" s="74">
        <f t="shared" si="0"/>
        <v>9</v>
      </c>
      <c r="P16" s="77">
        <f t="shared" si="1"/>
        <v>1800000</v>
      </c>
      <c r="Q16" s="52"/>
    </row>
    <row r="17" spans="1:17" ht="19.5" customHeight="1">
      <c r="A17" s="59">
        <v>8</v>
      </c>
      <c r="B17" s="43" t="s">
        <v>193</v>
      </c>
      <c r="C17" s="43" t="s">
        <v>218</v>
      </c>
      <c r="D17" s="61" t="s">
        <v>219</v>
      </c>
      <c r="E17" s="43" t="s">
        <v>74</v>
      </c>
      <c r="F17" s="49">
        <v>3</v>
      </c>
      <c r="G17" s="49">
        <v>3</v>
      </c>
      <c r="H17" s="49">
        <v>2</v>
      </c>
      <c r="I17" s="43">
        <v>3</v>
      </c>
      <c r="J17" s="49">
        <v>2</v>
      </c>
      <c r="K17" s="49"/>
      <c r="L17" s="43">
        <v>2</v>
      </c>
      <c r="M17" s="43">
        <v>2</v>
      </c>
      <c r="N17" s="43">
        <v>2</v>
      </c>
      <c r="O17" s="74">
        <f t="shared" si="0"/>
        <v>19</v>
      </c>
      <c r="P17" s="77">
        <f t="shared" si="1"/>
        <v>3800000</v>
      </c>
      <c r="Q17" s="52"/>
    </row>
    <row r="18" spans="1:17" ht="19.5" customHeight="1">
      <c r="A18" s="81">
        <v>9</v>
      </c>
      <c r="B18" s="43" t="s">
        <v>49</v>
      </c>
      <c r="C18" s="43" t="s">
        <v>50</v>
      </c>
      <c r="D18" s="62">
        <v>26341</v>
      </c>
      <c r="E18" s="43" t="s">
        <v>51</v>
      </c>
      <c r="F18" s="43">
        <v>3</v>
      </c>
      <c r="G18" s="43">
        <v>3</v>
      </c>
      <c r="H18" s="43">
        <v>2</v>
      </c>
      <c r="I18" s="43">
        <v>3</v>
      </c>
      <c r="J18" s="43">
        <v>2</v>
      </c>
      <c r="K18" s="43">
        <v>2</v>
      </c>
      <c r="L18" s="43">
        <v>2</v>
      </c>
      <c r="M18" s="43">
        <v>2</v>
      </c>
      <c r="N18" s="43">
        <v>2</v>
      </c>
      <c r="O18" s="74">
        <f t="shared" si="0"/>
        <v>21</v>
      </c>
      <c r="P18" s="77">
        <f t="shared" si="1"/>
        <v>4200000</v>
      </c>
      <c r="Q18" s="52"/>
    </row>
    <row r="19" spans="1:17" ht="19.5" customHeight="1">
      <c r="A19" s="59">
        <v>10</v>
      </c>
      <c r="B19" s="43" t="s">
        <v>304</v>
      </c>
      <c r="C19" s="43" t="s">
        <v>50</v>
      </c>
      <c r="D19" s="61" t="s">
        <v>305</v>
      </c>
      <c r="E19" s="43" t="s">
        <v>25</v>
      </c>
      <c r="F19" s="43"/>
      <c r="G19" s="43"/>
      <c r="H19" s="43"/>
      <c r="I19" s="43">
        <v>3</v>
      </c>
      <c r="J19" s="43"/>
      <c r="K19" s="43"/>
      <c r="L19" s="43">
        <v>2</v>
      </c>
      <c r="M19" s="43">
        <v>2</v>
      </c>
      <c r="N19" s="43">
        <v>2</v>
      </c>
      <c r="O19" s="74">
        <f t="shared" si="0"/>
        <v>9</v>
      </c>
      <c r="P19" s="77">
        <f t="shared" si="1"/>
        <v>1800000</v>
      </c>
      <c r="Q19" s="52"/>
    </row>
    <row r="20" spans="1:17" ht="19.5" customHeight="1">
      <c r="A20" s="81">
        <v>11</v>
      </c>
      <c r="B20" s="43" t="s">
        <v>310</v>
      </c>
      <c r="C20" s="43" t="s">
        <v>50</v>
      </c>
      <c r="D20" s="61" t="s">
        <v>311</v>
      </c>
      <c r="E20" s="43" t="s">
        <v>28</v>
      </c>
      <c r="F20" s="43">
        <v>3</v>
      </c>
      <c r="G20" s="43">
        <v>3</v>
      </c>
      <c r="H20" s="43">
        <v>2</v>
      </c>
      <c r="I20" s="43">
        <v>3</v>
      </c>
      <c r="J20" s="43">
        <v>2</v>
      </c>
      <c r="K20" s="43">
        <v>2</v>
      </c>
      <c r="L20" s="43">
        <v>2</v>
      </c>
      <c r="M20" s="43">
        <v>2</v>
      </c>
      <c r="N20" s="43">
        <v>2</v>
      </c>
      <c r="O20" s="74">
        <f t="shared" si="0"/>
        <v>21</v>
      </c>
      <c r="P20" s="77">
        <f t="shared" si="1"/>
        <v>4200000</v>
      </c>
      <c r="Q20" s="52"/>
    </row>
    <row r="21" spans="1:17" s="51" customFormat="1" ht="19.5" customHeight="1">
      <c r="A21" s="59">
        <v>12</v>
      </c>
      <c r="B21" s="43" t="s">
        <v>52</v>
      </c>
      <c r="C21" s="43" t="s">
        <v>53</v>
      </c>
      <c r="D21" s="61" t="s">
        <v>54</v>
      </c>
      <c r="E21" s="43" t="s">
        <v>55</v>
      </c>
      <c r="F21" s="43"/>
      <c r="G21" s="43"/>
      <c r="H21" s="43">
        <v>2</v>
      </c>
      <c r="I21" s="43">
        <v>3</v>
      </c>
      <c r="J21" s="43"/>
      <c r="K21" s="43"/>
      <c r="L21" s="43">
        <v>2</v>
      </c>
      <c r="M21" s="43">
        <v>2</v>
      </c>
      <c r="N21" s="43">
        <v>2</v>
      </c>
      <c r="O21" s="74">
        <f t="shared" si="0"/>
        <v>11</v>
      </c>
      <c r="P21" s="77">
        <f t="shared" si="1"/>
        <v>2200000</v>
      </c>
      <c r="Q21" s="52"/>
    </row>
    <row r="22" spans="1:17" ht="19.5" customHeight="1">
      <c r="A22" s="81">
        <v>13</v>
      </c>
      <c r="B22" s="43" t="s">
        <v>351</v>
      </c>
      <c r="C22" s="43" t="s">
        <v>352</v>
      </c>
      <c r="D22" s="62" t="s">
        <v>353</v>
      </c>
      <c r="E22" s="43" t="s">
        <v>240</v>
      </c>
      <c r="F22" s="43"/>
      <c r="G22" s="43"/>
      <c r="H22" s="43">
        <v>2</v>
      </c>
      <c r="I22" s="43">
        <v>3</v>
      </c>
      <c r="J22" s="43"/>
      <c r="K22" s="43"/>
      <c r="L22" s="43">
        <v>2</v>
      </c>
      <c r="M22" s="43">
        <v>2</v>
      </c>
      <c r="N22" s="43">
        <v>2</v>
      </c>
      <c r="O22" s="74">
        <f t="shared" si="0"/>
        <v>11</v>
      </c>
      <c r="P22" s="77">
        <f t="shared" si="1"/>
        <v>2200000</v>
      </c>
      <c r="Q22" s="52"/>
    </row>
    <row r="23" spans="1:17" ht="19.5" customHeight="1">
      <c r="A23" s="59">
        <v>14</v>
      </c>
      <c r="B23" s="49" t="s">
        <v>250</v>
      </c>
      <c r="C23" s="49" t="s">
        <v>251</v>
      </c>
      <c r="D23" s="94" t="s">
        <v>254</v>
      </c>
      <c r="E23" s="49" t="s">
        <v>28</v>
      </c>
      <c r="F23" s="49"/>
      <c r="G23" s="49"/>
      <c r="H23" s="49">
        <v>2</v>
      </c>
      <c r="I23" s="43">
        <v>3</v>
      </c>
      <c r="J23" s="49"/>
      <c r="K23" s="49"/>
      <c r="L23" s="43">
        <v>2</v>
      </c>
      <c r="M23" s="43">
        <v>2</v>
      </c>
      <c r="N23" s="49"/>
      <c r="O23" s="74">
        <f t="shared" si="0"/>
        <v>9</v>
      </c>
      <c r="P23" s="77">
        <f t="shared" si="1"/>
        <v>1800000</v>
      </c>
      <c r="Q23" s="54"/>
    </row>
    <row r="24" spans="1:17" ht="19.5" customHeight="1">
      <c r="A24" s="81">
        <v>15</v>
      </c>
      <c r="B24" s="43" t="s">
        <v>18</v>
      </c>
      <c r="C24" s="43" t="s">
        <v>19</v>
      </c>
      <c r="D24" s="61" t="s">
        <v>20</v>
      </c>
      <c r="E24" s="43" t="s">
        <v>21</v>
      </c>
      <c r="F24" s="43"/>
      <c r="G24" s="43"/>
      <c r="H24" s="43">
        <v>2</v>
      </c>
      <c r="I24" s="43">
        <v>3</v>
      </c>
      <c r="J24" s="43">
        <v>2</v>
      </c>
      <c r="K24" s="43"/>
      <c r="L24" s="43">
        <v>2</v>
      </c>
      <c r="M24" s="43">
        <v>2</v>
      </c>
      <c r="N24" s="43">
        <v>2</v>
      </c>
      <c r="O24" s="74">
        <f t="shared" si="0"/>
        <v>13</v>
      </c>
      <c r="P24" s="77">
        <f t="shared" si="1"/>
        <v>2600000</v>
      </c>
      <c r="Q24" s="52"/>
    </row>
    <row r="25" spans="1:17" ht="19.5" customHeight="1">
      <c r="A25" s="59">
        <v>16</v>
      </c>
      <c r="B25" s="43" t="s">
        <v>33</v>
      </c>
      <c r="C25" s="43" t="s">
        <v>19</v>
      </c>
      <c r="D25" s="61" t="s">
        <v>34</v>
      </c>
      <c r="E25" s="43" t="s">
        <v>28</v>
      </c>
      <c r="F25" s="43"/>
      <c r="G25" s="43"/>
      <c r="H25" s="43">
        <v>2</v>
      </c>
      <c r="I25" s="43">
        <v>3</v>
      </c>
      <c r="J25" s="43"/>
      <c r="K25" s="43"/>
      <c r="L25" s="43">
        <v>2</v>
      </c>
      <c r="M25" s="43">
        <v>2</v>
      </c>
      <c r="N25" s="43">
        <v>2</v>
      </c>
      <c r="O25" s="74">
        <f t="shared" si="0"/>
        <v>11</v>
      </c>
      <c r="P25" s="77">
        <f t="shared" si="1"/>
        <v>2200000</v>
      </c>
      <c r="Q25" s="52"/>
    </row>
    <row r="26" spans="1:17" ht="19.5" customHeight="1">
      <c r="A26" s="81">
        <v>17</v>
      </c>
      <c r="B26" s="43" t="s">
        <v>348</v>
      </c>
      <c r="C26" s="43" t="s">
        <v>349</v>
      </c>
      <c r="D26" s="62" t="s">
        <v>350</v>
      </c>
      <c r="E26" s="43" t="s">
        <v>28</v>
      </c>
      <c r="F26" s="43">
        <v>3</v>
      </c>
      <c r="G26" s="43"/>
      <c r="H26" s="43">
        <v>2</v>
      </c>
      <c r="I26" s="43"/>
      <c r="J26" s="43"/>
      <c r="K26" s="43"/>
      <c r="L26" s="43">
        <v>2</v>
      </c>
      <c r="M26" s="43">
        <v>2</v>
      </c>
      <c r="N26" s="43"/>
      <c r="O26" s="74">
        <f t="shared" si="0"/>
        <v>9</v>
      </c>
      <c r="P26" s="77">
        <f t="shared" si="1"/>
        <v>1800000</v>
      </c>
      <c r="Q26" s="52"/>
    </row>
    <row r="27" spans="1:17" ht="19.5" customHeight="1">
      <c r="A27" s="59">
        <v>18</v>
      </c>
      <c r="B27" s="43" t="s">
        <v>296</v>
      </c>
      <c r="C27" s="43" t="s">
        <v>297</v>
      </c>
      <c r="D27" s="62">
        <v>29502</v>
      </c>
      <c r="E27" s="43" t="s">
        <v>28</v>
      </c>
      <c r="F27" s="43">
        <v>3</v>
      </c>
      <c r="G27" s="43">
        <v>3</v>
      </c>
      <c r="H27" s="43">
        <v>2</v>
      </c>
      <c r="I27" s="43">
        <v>3</v>
      </c>
      <c r="J27" s="43">
        <v>2</v>
      </c>
      <c r="K27" s="43">
        <v>2</v>
      </c>
      <c r="L27" s="43">
        <v>2</v>
      </c>
      <c r="M27" s="43">
        <v>2</v>
      </c>
      <c r="N27" s="43">
        <v>2</v>
      </c>
      <c r="O27" s="74">
        <f t="shared" si="0"/>
        <v>21</v>
      </c>
      <c r="P27" s="77">
        <f t="shared" si="1"/>
        <v>4200000</v>
      </c>
      <c r="Q27" s="52"/>
    </row>
    <row r="28" spans="1:17" ht="19.5" customHeight="1">
      <c r="A28" s="81">
        <v>19</v>
      </c>
      <c r="B28" s="43" t="s">
        <v>46</v>
      </c>
      <c r="C28" s="43" t="s">
        <v>47</v>
      </c>
      <c r="D28" s="61" t="s">
        <v>196</v>
      </c>
      <c r="E28" s="43" t="s">
        <v>48</v>
      </c>
      <c r="F28" s="43"/>
      <c r="G28" s="43"/>
      <c r="H28" s="43"/>
      <c r="I28" s="43">
        <v>3</v>
      </c>
      <c r="J28" s="43"/>
      <c r="K28" s="43"/>
      <c r="L28" s="43">
        <v>2</v>
      </c>
      <c r="M28" s="43">
        <v>2</v>
      </c>
      <c r="N28" s="43"/>
      <c r="O28" s="74">
        <f t="shared" si="0"/>
        <v>7</v>
      </c>
      <c r="P28" s="77">
        <f t="shared" si="1"/>
        <v>1400000</v>
      </c>
      <c r="Q28" s="52"/>
    </row>
    <row r="29" spans="1:17" ht="19.5" customHeight="1">
      <c r="A29" s="59">
        <v>20</v>
      </c>
      <c r="B29" s="43" t="s">
        <v>326</v>
      </c>
      <c r="C29" s="43" t="s">
        <v>47</v>
      </c>
      <c r="D29" s="62">
        <v>33247</v>
      </c>
      <c r="E29" s="43" t="s">
        <v>28</v>
      </c>
      <c r="F29" s="43"/>
      <c r="G29" s="43"/>
      <c r="H29" s="43">
        <v>2</v>
      </c>
      <c r="I29" s="43">
        <v>3</v>
      </c>
      <c r="J29" s="43"/>
      <c r="K29" s="43"/>
      <c r="L29" s="43">
        <v>2</v>
      </c>
      <c r="M29" s="43">
        <v>2</v>
      </c>
      <c r="N29" s="43">
        <v>2</v>
      </c>
      <c r="O29" s="74">
        <f t="shared" si="0"/>
        <v>11</v>
      </c>
      <c r="P29" s="77">
        <f t="shared" si="1"/>
        <v>2200000</v>
      </c>
      <c r="Q29" s="52"/>
    </row>
    <row r="30" spans="1:17" ht="19.5" customHeight="1">
      <c r="A30" s="81">
        <v>21</v>
      </c>
      <c r="B30" s="43" t="s">
        <v>238</v>
      </c>
      <c r="C30" s="43" t="s">
        <v>78</v>
      </c>
      <c r="D30" s="61" t="s">
        <v>239</v>
      </c>
      <c r="E30" s="43" t="s">
        <v>240</v>
      </c>
      <c r="F30" s="43">
        <v>3</v>
      </c>
      <c r="G30" s="43">
        <v>3</v>
      </c>
      <c r="H30" s="43">
        <v>2</v>
      </c>
      <c r="I30" s="43">
        <v>3</v>
      </c>
      <c r="J30" s="43">
        <v>2</v>
      </c>
      <c r="K30" s="43">
        <v>2</v>
      </c>
      <c r="L30" s="43"/>
      <c r="M30" s="43">
        <v>2</v>
      </c>
      <c r="N30" s="43">
        <v>2</v>
      </c>
      <c r="O30" s="74">
        <f t="shared" si="0"/>
        <v>19</v>
      </c>
      <c r="P30" s="77">
        <f t="shared" si="1"/>
        <v>3800000</v>
      </c>
      <c r="Q30" s="52"/>
    </row>
    <row r="31" spans="1:17" ht="19.5" customHeight="1">
      <c r="A31" s="59">
        <v>22</v>
      </c>
      <c r="B31" s="43" t="s">
        <v>23</v>
      </c>
      <c r="C31" s="43" t="s">
        <v>24</v>
      </c>
      <c r="D31" s="62">
        <v>33064</v>
      </c>
      <c r="E31" s="43" t="s">
        <v>25</v>
      </c>
      <c r="F31" s="43"/>
      <c r="G31" s="43"/>
      <c r="H31" s="43">
        <v>2</v>
      </c>
      <c r="I31" s="43">
        <v>3</v>
      </c>
      <c r="J31" s="43"/>
      <c r="K31" s="43"/>
      <c r="L31" s="43">
        <v>2</v>
      </c>
      <c r="M31" s="43">
        <v>2</v>
      </c>
      <c r="N31" s="43">
        <v>2</v>
      </c>
      <c r="O31" s="74">
        <f t="shared" si="0"/>
        <v>11</v>
      </c>
      <c r="P31" s="77">
        <f t="shared" si="1"/>
        <v>2200000</v>
      </c>
      <c r="Q31" s="52"/>
    </row>
    <row r="32" spans="1:17" ht="19.5" customHeight="1">
      <c r="A32" s="81">
        <v>23</v>
      </c>
      <c r="B32" s="43" t="s">
        <v>306</v>
      </c>
      <c r="C32" s="43" t="s">
        <v>307</v>
      </c>
      <c r="D32" s="62">
        <v>29708</v>
      </c>
      <c r="E32" s="43" t="s">
        <v>258</v>
      </c>
      <c r="F32" s="43"/>
      <c r="G32" s="43"/>
      <c r="H32" s="43"/>
      <c r="I32" s="43">
        <v>3</v>
      </c>
      <c r="J32" s="43"/>
      <c r="K32" s="43"/>
      <c r="L32" s="43">
        <v>2</v>
      </c>
      <c r="M32" s="43">
        <v>2</v>
      </c>
      <c r="N32" s="43">
        <v>2</v>
      </c>
      <c r="O32" s="74">
        <f t="shared" si="0"/>
        <v>9</v>
      </c>
      <c r="P32" s="77">
        <f t="shared" si="1"/>
        <v>1800000</v>
      </c>
      <c r="Q32" s="52"/>
    </row>
    <row r="33" spans="1:17" ht="19.5" customHeight="1">
      <c r="A33" s="59">
        <v>24</v>
      </c>
      <c r="B33" s="43" t="s">
        <v>235</v>
      </c>
      <c r="C33" s="43" t="s">
        <v>236</v>
      </c>
      <c r="D33" s="61" t="s">
        <v>237</v>
      </c>
      <c r="E33" s="43" t="s">
        <v>28</v>
      </c>
      <c r="F33" s="43"/>
      <c r="G33" s="43"/>
      <c r="H33" s="43">
        <v>2</v>
      </c>
      <c r="I33" s="43">
        <v>3</v>
      </c>
      <c r="J33" s="43"/>
      <c r="K33" s="43"/>
      <c r="L33" s="43">
        <v>2</v>
      </c>
      <c r="M33" s="43">
        <v>2</v>
      </c>
      <c r="N33" s="43">
        <v>2</v>
      </c>
      <c r="O33" s="74">
        <f t="shared" si="0"/>
        <v>11</v>
      </c>
      <c r="P33" s="77">
        <f t="shared" si="1"/>
        <v>2200000</v>
      </c>
      <c r="Q33" s="52"/>
    </row>
    <row r="34" spans="1:17" s="51" customFormat="1" ht="19.5" customHeight="1">
      <c r="A34" s="81">
        <v>25</v>
      </c>
      <c r="B34" s="43" t="s">
        <v>290</v>
      </c>
      <c r="C34" s="43" t="s">
        <v>187</v>
      </c>
      <c r="D34" s="62">
        <v>31322</v>
      </c>
      <c r="E34" s="43" t="s">
        <v>25</v>
      </c>
      <c r="F34" s="43">
        <v>3</v>
      </c>
      <c r="G34" s="43">
        <v>3</v>
      </c>
      <c r="H34" s="43">
        <v>2</v>
      </c>
      <c r="I34" s="43">
        <v>3</v>
      </c>
      <c r="J34" s="43">
        <v>2</v>
      </c>
      <c r="K34" s="43">
        <v>2</v>
      </c>
      <c r="L34" s="43">
        <v>2</v>
      </c>
      <c r="M34" s="43">
        <v>2</v>
      </c>
      <c r="N34" s="43">
        <v>2</v>
      </c>
      <c r="O34" s="74">
        <f t="shared" si="0"/>
        <v>21</v>
      </c>
      <c r="P34" s="77">
        <f t="shared" si="1"/>
        <v>4200000</v>
      </c>
      <c r="Q34" s="52"/>
    </row>
    <row r="35" spans="1:17" ht="19.5" customHeight="1">
      <c r="A35" s="59">
        <v>26</v>
      </c>
      <c r="B35" s="43" t="s">
        <v>31</v>
      </c>
      <c r="C35" s="43" t="s">
        <v>32</v>
      </c>
      <c r="D35" s="62">
        <v>29627</v>
      </c>
      <c r="E35" s="43" t="s">
        <v>28</v>
      </c>
      <c r="F35" s="43"/>
      <c r="G35" s="43"/>
      <c r="H35" s="43">
        <v>2</v>
      </c>
      <c r="I35" s="43">
        <v>3</v>
      </c>
      <c r="J35" s="43"/>
      <c r="K35" s="43"/>
      <c r="L35" s="43">
        <v>2</v>
      </c>
      <c r="M35" s="43">
        <v>2</v>
      </c>
      <c r="N35" s="43">
        <v>2</v>
      </c>
      <c r="O35" s="74">
        <f t="shared" si="0"/>
        <v>11</v>
      </c>
      <c r="P35" s="77">
        <f t="shared" si="1"/>
        <v>2200000</v>
      </c>
      <c r="Q35" s="52"/>
    </row>
    <row r="36" spans="1:17" ht="19.5" customHeight="1">
      <c r="A36" s="81">
        <v>27</v>
      </c>
      <c r="B36" s="43" t="s">
        <v>265</v>
      </c>
      <c r="C36" s="43" t="s">
        <v>266</v>
      </c>
      <c r="D36" s="61" t="s">
        <v>267</v>
      </c>
      <c r="E36" s="43" t="s">
        <v>268</v>
      </c>
      <c r="F36" s="43"/>
      <c r="G36" s="43"/>
      <c r="H36" s="43"/>
      <c r="I36" s="43">
        <v>3</v>
      </c>
      <c r="J36" s="43"/>
      <c r="K36" s="43"/>
      <c r="L36" s="43">
        <v>2</v>
      </c>
      <c r="M36" s="43">
        <v>2</v>
      </c>
      <c r="N36" s="43"/>
      <c r="O36" s="74">
        <f t="shared" si="0"/>
        <v>7</v>
      </c>
      <c r="P36" s="77">
        <f t="shared" si="1"/>
        <v>1400000</v>
      </c>
      <c r="Q36" s="52"/>
    </row>
    <row r="37" spans="1:17" s="51" customFormat="1" ht="19.5" customHeight="1">
      <c r="A37" s="59">
        <v>28</v>
      </c>
      <c r="B37" s="43" t="s">
        <v>84</v>
      </c>
      <c r="C37" s="43" t="s">
        <v>85</v>
      </c>
      <c r="D37" s="61" t="s">
        <v>86</v>
      </c>
      <c r="E37" s="43" t="s">
        <v>28</v>
      </c>
      <c r="F37" s="43"/>
      <c r="G37" s="43"/>
      <c r="H37" s="43">
        <v>2</v>
      </c>
      <c r="I37" s="43">
        <v>3</v>
      </c>
      <c r="J37" s="43"/>
      <c r="K37" s="43"/>
      <c r="L37" s="43">
        <v>2</v>
      </c>
      <c r="M37" s="43">
        <v>2</v>
      </c>
      <c r="N37" s="43">
        <v>2</v>
      </c>
      <c r="O37" s="74">
        <f t="shared" si="0"/>
        <v>11</v>
      </c>
      <c r="P37" s="77">
        <f t="shared" si="1"/>
        <v>2200000</v>
      </c>
      <c r="Q37" s="52"/>
    </row>
    <row r="38" spans="1:17" ht="19.5" customHeight="1">
      <c r="A38" s="81">
        <v>29</v>
      </c>
      <c r="B38" s="43" t="s">
        <v>201</v>
      </c>
      <c r="C38" s="43" t="s">
        <v>85</v>
      </c>
      <c r="D38" s="62" t="s">
        <v>200</v>
      </c>
      <c r="E38" s="43" t="s">
        <v>28</v>
      </c>
      <c r="F38" s="43"/>
      <c r="G38" s="43"/>
      <c r="H38" s="43">
        <v>2</v>
      </c>
      <c r="I38" s="43">
        <v>3</v>
      </c>
      <c r="J38" s="43"/>
      <c r="K38" s="43"/>
      <c r="L38" s="43">
        <v>2</v>
      </c>
      <c r="M38" s="43">
        <v>2</v>
      </c>
      <c r="N38" s="43">
        <v>2</v>
      </c>
      <c r="O38" s="74">
        <f t="shared" si="0"/>
        <v>11</v>
      </c>
      <c r="P38" s="77">
        <f t="shared" si="1"/>
        <v>2200000</v>
      </c>
      <c r="Q38" s="52"/>
    </row>
    <row r="39" spans="1:17" ht="19.5" customHeight="1">
      <c r="A39" s="59">
        <v>30</v>
      </c>
      <c r="B39" s="49" t="s">
        <v>191</v>
      </c>
      <c r="C39" s="49" t="s">
        <v>293</v>
      </c>
      <c r="D39" s="63">
        <v>30967</v>
      </c>
      <c r="E39" s="49" t="s">
        <v>51</v>
      </c>
      <c r="F39" s="49">
        <v>3</v>
      </c>
      <c r="G39" s="49">
        <v>3</v>
      </c>
      <c r="H39" s="49">
        <v>2</v>
      </c>
      <c r="I39" s="43">
        <v>3</v>
      </c>
      <c r="J39" s="49">
        <v>2</v>
      </c>
      <c r="K39" s="49">
        <v>2</v>
      </c>
      <c r="L39" s="43">
        <v>2</v>
      </c>
      <c r="M39" s="43">
        <v>2</v>
      </c>
      <c r="N39" s="43">
        <v>2</v>
      </c>
      <c r="O39" s="74">
        <f t="shared" si="0"/>
        <v>21</v>
      </c>
      <c r="P39" s="77">
        <f t="shared" si="1"/>
        <v>4200000</v>
      </c>
      <c r="Q39" s="54"/>
    </row>
    <row r="40" spans="1:17" ht="19.5" customHeight="1">
      <c r="A40" s="81">
        <v>31</v>
      </c>
      <c r="B40" s="43" t="s">
        <v>292</v>
      </c>
      <c r="C40" s="43" t="s">
        <v>293</v>
      </c>
      <c r="D40" s="61" t="s">
        <v>294</v>
      </c>
      <c r="E40" s="43" t="s">
        <v>28</v>
      </c>
      <c r="F40" s="43">
        <v>3</v>
      </c>
      <c r="G40" s="43">
        <v>3</v>
      </c>
      <c r="H40" s="43">
        <v>2</v>
      </c>
      <c r="I40" s="43">
        <v>3</v>
      </c>
      <c r="J40" s="43">
        <v>2</v>
      </c>
      <c r="K40" s="43">
        <v>2</v>
      </c>
      <c r="L40" s="43">
        <v>2</v>
      </c>
      <c r="M40" s="43">
        <v>2</v>
      </c>
      <c r="N40" s="43">
        <v>2</v>
      </c>
      <c r="O40" s="74">
        <f t="shared" si="0"/>
        <v>21</v>
      </c>
      <c r="P40" s="77">
        <f t="shared" si="1"/>
        <v>4200000</v>
      </c>
      <c r="Q40" s="52"/>
    </row>
    <row r="41" spans="1:17" ht="19.5" customHeight="1">
      <c r="A41" s="59">
        <v>32</v>
      </c>
      <c r="B41" s="49" t="s">
        <v>137</v>
      </c>
      <c r="C41" s="49" t="s">
        <v>81</v>
      </c>
      <c r="D41" s="63">
        <v>31232</v>
      </c>
      <c r="E41" s="49" t="s">
        <v>40</v>
      </c>
      <c r="F41" s="49"/>
      <c r="G41" s="49"/>
      <c r="H41" s="49">
        <v>2</v>
      </c>
      <c r="I41" s="43">
        <v>3</v>
      </c>
      <c r="J41" s="49"/>
      <c r="K41" s="49"/>
      <c r="L41" s="43">
        <v>2</v>
      </c>
      <c r="M41" s="43">
        <v>2</v>
      </c>
      <c r="N41" s="43">
        <v>2</v>
      </c>
      <c r="O41" s="74">
        <f t="shared" si="0"/>
        <v>11</v>
      </c>
      <c r="P41" s="77">
        <f t="shared" si="1"/>
        <v>2200000</v>
      </c>
      <c r="Q41" s="54"/>
    </row>
    <row r="42" spans="1:17" ht="19.5" customHeight="1">
      <c r="A42" s="81">
        <v>33</v>
      </c>
      <c r="B42" s="43" t="s">
        <v>210</v>
      </c>
      <c r="C42" s="43" t="s">
        <v>211</v>
      </c>
      <c r="D42" s="61" t="s">
        <v>212</v>
      </c>
      <c r="E42" s="43" t="s">
        <v>28</v>
      </c>
      <c r="F42" s="43"/>
      <c r="G42" s="43"/>
      <c r="H42" s="43">
        <v>2</v>
      </c>
      <c r="I42" s="43">
        <v>3</v>
      </c>
      <c r="J42" s="43"/>
      <c r="K42" s="43"/>
      <c r="L42" s="43">
        <v>2</v>
      </c>
      <c r="M42" s="43">
        <v>2</v>
      </c>
      <c r="N42" s="43">
        <v>2</v>
      </c>
      <c r="O42" s="74">
        <f aca="true" t="shared" si="2" ref="O42:O73">+SUM(F42:N42)</f>
        <v>11</v>
      </c>
      <c r="P42" s="77">
        <f aca="true" t="shared" si="3" ref="P42:P73">+O42*200000</f>
        <v>2200000</v>
      </c>
      <c r="Q42" s="52"/>
    </row>
    <row r="43" spans="1:17" ht="19.5" customHeight="1">
      <c r="A43" s="59">
        <v>34</v>
      </c>
      <c r="B43" s="43" t="s">
        <v>259</v>
      </c>
      <c r="C43" s="43" t="s">
        <v>260</v>
      </c>
      <c r="D43" s="61" t="s">
        <v>261</v>
      </c>
      <c r="E43" s="43" t="s">
        <v>28</v>
      </c>
      <c r="F43" s="43"/>
      <c r="G43" s="43"/>
      <c r="H43" s="43"/>
      <c r="I43" s="43">
        <v>3</v>
      </c>
      <c r="J43" s="43"/>
      <c r="K43" s="43"/>
      <c r="L43" s="43">
        <v>2</v>
      </c>
      <c r="M43" s="43">
        <v>2</v>
      </c>
      <c r="N43" s="43">
        <v>2</v>
      </c>
      <c r="O43" s="74">
        <f t="shared" si="2"/>
        <v>9</v>
      </c>
      <c r="P43" s="77">
        <f t="shared" si="3"/>
        <v>1800000</v>
      </c>
      <c r="Q43" s="52"/>
    </row>
    <row r="44" spans="1:17" ht="19.5" customHeight="1">
      <c r="A44" s="81">
        <v>35</v>
      </c>
      <c r="B44" s="43" t="s">
        <v>101</v>
      </c>
      <c r="C44" s="43" t="s">
        <v>102</v>
      </c>
      <c r="D44" s="62" t="s">
        <v>111</v>
      </c>
      <c r="E44" s="43" t="s">
        <v>28</v>
      </c>
      <c r="F44" s="43"/>
      <c r="G44" s="43"/>
      <c r="H44" s="43">
        <v>2</v>
      </c>
      <c r="I44" s="43">
        <v>3</v>
      </c>
      <c r="J44" s="43"/>
      <c r="K44" s="43"/>
      <c r="L44" s="43">
        <v>2</v>
      </c>
      <c r="M44" s="43">
        <v>2</v>
      </c>
      <c r="N44" s="43">
        <v>2</v>
      </c>
      <c r="O44" s="74">
        <f t="shared" si="2"/>
        <v>11</v>
      </c>
      <c r="P44" s="77">
        <f t="shared" si="3"/>
        <v>2200000</v>
      </c>
      <c r="Q44" s="52"/>
    </row>
    <row r="45" spans="1:17" ht="19.5" customHeight="1">
      <c r="A45" s="59">
        <v>36</v>
      </c>
      <c r="B45" s="43" t="s">
        <v>94</v>
      </c>
      <c r="C45" s="43" t="s">
        <v>95</v>
      </c>
      <c r="D45" s="61" t="s">
        <v>96</v>
      </c>
      <c r="E45" s="43" t="s">
        <v>92</v>
      </c>
      <c r="F45" s="43">
        <v>3</v>
      </c>
      <c r="G45" s="43">
        <v>3</v>
      </c>
      <c r="H45" s="43">
        <v>2</v>
      </c>
      <c r="I45" s="43">
        <v>3</v>
      </c>
      <c r="J45" s="43">
        <v>2</v>
      </c>
      <c r="K45" s="43">
        <v>2</v>
      </c>
      <c r="L45" s="43">
        <v>2</v>
      </c>
      <c r="M45" s="43">
        <v>2</v>
      </c>
      <c r="N45" s="43">
        <v>2</v>
      </c>
      <c r="O45" s="74">
        <f t="shared" si="2"/>
        <v>21</v>
      </c>
      <c r="P45" s="77">
        <f t="shared" si="3"/>
        <v>4200000</v>
      </c>
      <c r="Q45" s="52"/>
    </row>
    <row r="46" spans="1:17" ht="19.5" customHeight="1">
      <c r="A46" s="81">
        <v>37</v>
      </c>
      <c r="B46" s="43" t="s">
        <v>112</v>
      </c>
      <c r="C46" s="43" t="s">
        <v>95</v>
      </c>
      <c r="D46" s="62" t="s">
        <v>113</v>
      </c>
      <c r="E46" s="43" t="s">
        <v>21</v>
      </c>
      <c r="F46" s="43"/>
      <c r="G46" s="43"/>
      <c r="H46" s="43">
        <v>2</v>
      </c>
      <c r="I46" s="43">
        <v>3</v>
      </c>
      <c r="J46" s="43"/>
      <c r="K46" s="43"/>
      <c r="L46" s="43">
        <v>2</v>
      </c>
      <c r="M46" s="43">
        <v>2</v>
      </c>
      <c r="N46" s="43">
        <v>2</v>
      </c>
      <c r="O46" s="74">
        <f t="shared" si="2"/>
        <v>11</v>
      </c>
      <c r="P46" s="77">
        <f t="shared" si="3"/>
        <v>2200000</v>
      </c>
      <c r="Q46" s="52"/>
    </row>
    <row r="47" spans="1:17" ht="19.5" customHeight="1">
      <c r="A47" s="59">
        <v>38</v>
      </c>
      <c r="B47" s="43" t="s">
        <v>44</v>
      </c>
      <c r="C47" s="43" t="s">
        <v>45</v>
      </c>
      <c r="D47" s="62">
        <v>31726</v>
      </c>
      <c r="E47" s="43" t="s">
        <v>28</v>
      </c>
      <c r="F47" s="43"/>
      <c r="G47" s="43"/>
      <c r="H47" s="43">
        <v>2</v>
      </c>
      <c r="I47" s="43">
        <v>3</v>
      </c>
      <c r="J47" s="43"/>
      <c r="K47" s="43"/>
      <c r="L47" s="43">
        <v>2</v>
      </c>
      <c r="M47" s="43">
        <v>2</v>
      </c>
      <c r="N47" s="43">
        <v>2</v>
      </c>
      <c r="O47" s="74">
        <f t="shared" si="2"/>
        <v>11</v>
      </c>
      <c r="P47" s="77">
        <f t="shared" si="3"/>
        <v>2200000</v>
      </c>
      <c r="Q47" s="52"/>
    </row>
    <row r="48" spans="1:17" ht="19.5" customHeight="1">
      <c r="A48" s="81">
        <v>39</v>
      </c>
      <c r="B48" s="43" t="s">
        <v>63</v>
      </c>
      <c r="C48" s="43" t="s">
        <v>45</v>
      </c>
      <c r="D48" s="62">
        <v>27464</v>
      </c>
      <c r="E48" s="43" t="s">
        <v>28</v>
      </c>
      <c r="F48" s="43"/>
      <c r="G48" s="43"/>
      <c r="H48" s="43">
        <v>2</v>
      </c>
      <c r="I48" s="43">
        <v>3</v>
      </c>
      <c r="J48" s="43">
        <v>2</v>
      </c>
      <c r="K48" s="43"/>
      <c r="L48" s="43">
        <v>2</v>
      </c>
      <c r="M48" s="43">
        <v>2</v>
      </c>
      <c r="N48" s="43"/>
      <c r="O48" s="74">
        <f t="shared" si="2"/>
        <v>11</v>
      </c>
      <c r="P48" s="77">
        <f t="shared" si="3"/>
        <v>2200000</v>
      </c>
      <c r="Q48" s="52"/>
    </row>
    <row r="49" spans="1:17" ht="19.5" customHeight="1">
      <c r="A49" s="59">
        <v>40</v>
      </c>
      <c r="B49" s="43" t="s">
        <v>207</v>
      </c>
      <c r="C49" s="43" t="s">
        <v>45</v>
      </c>
      <c r="D49" s="61" t="s">
        <v>208</v>
      </c>
      <c r="E49" s="43" t="s">
        <v>51</v>
      </c>
      <c r="F49" s="43">
        <v>3</v>
      </c>
      <c r="G49" s="43">
        <v>3</v>
      </c>
      <c r="H49" s="43">
        <v>2</v>
      </c>
      <c r="I49" s="43">
        <v>3</v>
      </c>
      <c r="J49" s="43">
        <v>2</v>
      </c>
      <c r="K49" s="43">
        <v>2</v>
      </c>
      <c r="L49" s="43">
        <v>2</v>
      </c>
      <c r="M49" s="43">
        <v>2</v>
      </c>
      <c r="N49" s="43">
        <v>2</v>
      </c>
      <c r="O49" s="74">
        <f t="shared" si="2"/>
        <v>21</v>
      </c>
      <c r="P49" s="77">
        <f t="shared" si="3"/>
        <v>4200000</v>
      </c>
      <c r="Q49" s="52"/>
    </row>
    <row r="50" spans="1:17" ht="19.5" customHeight="1">
      <c r="A50" s="81">
        <v>41</v>
      </c>
      <c r="B50" s="43" t="s">
        <v>343</v>
      </c>
      <c r="C50" s="43" t="s">
        <v>344</v>
      </c>
      <c r="D50" s="62" t="s">
        <v>345</v>
      </c>
      <c r="E50" s="43" t="s">
        <v>346</v>
      </c>
      <c r="F50" s="43"/>
      <c r="G50" s="43"/>
      <c r="H50" s="43"/>
      <c r="I50" s="43">
        <v>3</v>
      </c>
      <c r="J50" s="43"/>
      <c r="K50" s="43"/>
      <c r="L50" s="43">
        <v>2</v>
      </c>
      <c r="M50" s="43">
        <v>2</v>
      </c>
      <c r="N50" s="43">
        <v>2</v>
      </c>
      <c r="O50" s="74">
        <f t="shared" si="2"/>
        <v>9</v>
      </c>
      <c r="P50" s="77">
        <f t="shared" si="3"/>
        <v>1800000</v>
      </c>
      <c r="Q50" s="52"/>
    </row>
    <row r="51" spans="1:17" ht="19.5" customHeight="1">
      <c r="A51" s="59">
        <v>42</v>
      </c>
      <c r="B51" s="43" t="s">
        <v>180</v>
      </c>
      <c r="C51" s="43" t="s">
        <v>181</v>
      </c>
      <c r="D51" s="62" t="s">
        <v>182</v>
      </c>
      <c r="E51" s="43" t="s">
        <v>28</v>
      </c>
      <c r="F51" s="43"/>
      <c r="G51" s="43"/>
      <c r="H51" s="43"/>
      <c r="I51" s="43">
        <v>3</v>
      </c>
      <c r="J51" s="43"/>
      <c r="K51" s="43"/>
      <c r="L51" s="43">
        <v>2</v>
      </c>
      <c r="M51" s="43">
        <v>2</v>
      </c>
      <c r="N51" s="43">
        <v>2</v>
      </c>
      <c r="O51" s="74">
        <f t="shared" si="2"/>
        <v>9</v>
      </c>
      <c r="P51" s="77">
        <f t="shared" si="3"/>
        <v>1800000</v>
      </c>
      <c r="Q51" s="52"/>
    </row>
    <row r="52" spans="1:17" ht="19.5" customHeight="1">
      <c r="A52" s="81">
        <v>43</v>
      </c>
      <c r="B52" s="43" t="s">
        <v>88</v>
      </c>
      <c r="C52" s="43" t="s">
        <v>87</v>
      </c>
      <c r="D52" s="61" t="s">
        <v>89</v>
      </c>
      <c r="E52" s="43" t="s">
        <v>55</v>
      </c>
      <c r="F52" s="43"/>
      <c r="G52" s="43"/>
      <c r="H52" s="43">
        <v>2</v>
      </c>
      <c r="I52" s="43">
        <v>3</v>
      </c>
      <c r="J52" s="43"/>
      <c r="K52" s="43"/>
      <c r="L52" s="43">
        <v>2</v>
      </c>
      <c r="M52" s="43">
        <v>2</v>
      </c>
      <c r="N52" s="43">
        <v>2</v>
      </c>
      <c r="O52" s="74">
        <f t="shared" si="2"/>
        <v>11</v>
      </c>
      <c r="P52" s="77">
        <f t="shared" si="3"/>
        <v>2200000</v>
      </c>
      <c r="Q52" s="52"/>
    </row>
    <row r="53" spans="1:17" ht="19.5" customHeight="1">
      <c r="A53" s="59">
        <v>44</v>
      </c>
      <c r="B53" s="43" t="s">
        <v>62</v>
      </c>
      <c r="C53" s="43" t="s">
        <v>284</v>
      </c>
      <c r="D53" s="61" t="s">
        <v>83</v>
      </c>
      <c r="E53" s="43" t="s">
        <v>21</v>
      </c>
      <c r="F53" s="43"/>
      <c r="G53" s="43"/>
      <c r="H53" s="43">
        <v>2</v>
      </c>
      <c r="I53" s="43">
        <v>3</v>
      </c>
      <c r="J53" s="43"/>
      <c r="K53" s="43"/>
      <c r="L53" s="43">
        <v>2</v>
      </c>
      <c r="M53" s="43">
        <v>2</v>
      </c>
      <c r="N53" s="43"/>
      <c r="O53" s="74">
        <f t="shared" si="2"/>
        <v>9</v>
      </c>
      <c r="P53" s="77">
        <f t="shared" si="3"/>
        <v>1800000</v>
      </c>
      <c r="Q53" s="52"/>
    </row>
    <row r="54" spans="1:17" ht="19.5" customHeight="1">
      <c r="A54" s="81">
        <v>45</v>
      </c>
      <c r="B54" s="43" t="s">
        <v>242</v>
      </c>
      <c r="C54" s="43" t="s">
        <v>243</v>
      </c>
      <c r="D54" s="61" t="s">
        <v>291</v>
      </c>
      <c r="E54" s="43" t="s">
        <v>244</v>
      </c>
      <c r="F54" s="43"/>
      <c r="G54" s="43"/>
      <c r="H54" s="43">
        <v>2</v>
      </c>
      <c r="I54" s="43">
        <v>3</v>
      </c>
      <c r="J54" s="43"/>
      <c r="K54" s="43"/>
      <c r="L54" s="43">
        <v>2</v>
      </c>
      <c r="M54" s="43">
        <v>2</v>
      </c>
      <c r="N54" s="43">
        <v>2</v>
      </c>
      <c r="O54" s="74">
        <f t="shared" si="2"/>
        <v>11</v>
      </c>
      <c r="P54" s="77">
        <f t="shared" si="3"/>
        <v>2200000</v>
      </c>
      <c r="Q54" s="52"/>
    </row>
    <row r="55" spans="1:17" ht="19.5" customHeight="1">
      <c r="A55" s="59">
        <v>46</v>
      </c>
      <c r="B55" s="43" t="s">
        <v>269</v>
      </c>
      <c r="C55" s="43" t="s">
        <v>270</v>
      </c>
      <c r="D55" s="61" t="s">
        <v>271</v>
      </c>
      <c r="E55" s="43" t="s">
        <v>25</v>
      </c>
      <c r="F55" s="43"/>
      <c r="G55" s="43"/>
      <c r="H55" s="43">
        <v>2</v>
      </c>
      <c r="I55" s="43">
        <v>3</v>
      </c>
      <c r="J55" s="43">
        <v>2</v>
      </c>
      <c r="K55" s="43">
        <v>2</v>
      </c>
      <c r="L55" s="43">
        <v>2</v>
      </c>
      <c r="M55" s="43">
        <v>2</v>
      </c>
      <c r="N55" s="43">
        <v>2</v>
      </c>
      <c r="O55" s="74">
        <f t="shared" si="2"/>
        <v>15</v>
      </c>
      <c r="P55" s="77">
        <f t="shared" si="3"/>
        <v>3000000</v>
      </c>
      <c r="Q55" s="52"/>
    </row>
    <row r="56" spans="1:17" ht="19.5" customHeight="1">
      <c r="A56" s="81">
        <v>47</v>
      </c>
      <c r="B56" s="43" t="s">
        <v>337</v>
      </c>
      <c r="C56" s="43" t="s">
        <v>334</v>
      </c>
      <c r="D56" s="62" t="s">
        <v>335</v>
      </c>
      <c r="E56" s="43" t="s">
        <v>28</v>
      </c>
      <c r="F56" s="43"/>
      <c r="G56" s="43"/>
      <c r="H56" s="43"/>
      <c r="I56" s="43">
        <v>3</v>
      </c>
      <c r="J56" s="43"/>
      <c r="K56" s="43"/>
      <c r="L56" s="43">
        <v>2</v>
      </c>
      <c r="M56" s="43"/>
      <c r="N56" s="43">
        <v>2</v>
      </c>
      <c r="O56" s="74">
        <f t="shared" si="2"/>
        <v>7</v>
      </c>
      <c r="P56" s="77">
        <f t="shared" si="3"/>
        <v>1400000</v>
      </c>
      <c r="Q56" s="52"/>
    </row>
    <row r="57" spans="1:17" ht="19.5" customHeight="1">
      <c r="A57" s="59">
        <v>48</v>
      </c>
      <c r="B57" s="43" t="s">
        <v>29</v>
      </c>
      <c r="C57" s="43" t="s">
        <v>30</v>
      </c>
      <c r="D57" s="62">
        <v>30353</v>
      </c>
      <c r="E57" s="43" t="s">
        <v>28</v>
      </c>
      <c r="F57" s="43"/>
      <c r="G57" s="43"/>
      <c r="H57" s="43">
        <v>2</v>
      </c>
      <c r="I57" s="43">
        <v>3</v>
      </c>
      <c r="J57" s="43"/>
      <c r="K57" s="43"/>
      <c r="L57" s="43">
        <v>2</v>
      </c>
      <c r="M57" s="43">
        <v>2</v>
      </c>
      <c r="N57" s="43">
        <v>2</v>
      </c>
      <c r="O57" s="74">
        <f t="shared" si="2"/>
        <v>11</v>
      </c>
      <c r="P57" s="77">
        <f t="shared" si="3"/>
        <v>2200000</v>
      </c>
      <c r="Q57" s="52"/>
    </row>
    <row r="58" spans="1:17" ht="19.5" customHeight="1">
      <c r="A58" s="81">
        <v>49</v>
      </c>
      <c r="B58" s="43" t="s">
        <v>329</v>
      </c>
      <c r="C58" s="43" t="s">
        <v>330</v>
      </c>
      <c r="D58" s="62" t="s">
        <v>398</v>
      </c>
      <c r="E58" s="43" t="s">
        <v>92</v>
      </c>
      <c r="F58" s="43"/>
      <c r="G58" s="43"/>
      <c r="H58" s="43">
        <v>2</v>
      </c>
      <c r="I58" s="43">
        <v>3</v>
      </c>
      <c r="J58" s="43"/>
      <c r="K58" s="43"/>
      <c r="L58" s="43">
        <v>2</v>
      </c>
      <c r="M58" s="43">
        <v>2</v>
      </c>
      <c r="N58" s="43">
        <v>2</v>
      </c>
      <c r="O58" s="74">
        <f t="shared" si="2"/>
        <v>11</v>
      </c>
      <c r="P58" s="77">
        <f t="shared" si="3"/>
        <v>2200000</v>
      </c>
      <c r="Q58" s="52"/>
    </row>
    <row r="59" spans="1:17" ht="19.5" customHeight="1">
      <c r="A59" s="59">
        <v>50</v>
      </c>
      <c r="B59" s="43" t="s">
        <v>203</v>
      </c>
      <c r="C59" s="43" t="s">
        <v>204</v>
      </c>
      <c r="D59" s="62" t="s">
        <v>205</v>
      </c>
      <c r="E59" s="43" t="s">
        <v>25</v>
      </c>
      <c r="F59" s="43"/>
      <c r="G59" s="43"/>
      <c r="H59" s="43">
        <v>2</v>
      </c>
      <c r="I59" s="43">
        <v>3</v>
      </c>
      <c r="J59" s="43"/>
      <c r="K59" s="43"/>
      <c r="L59" s="43">
        <v>2</v>
      </c>
      <c r="M59" s="43">
        <v>2</v>
      </c>
      <c r="N59" s="43">
        <v>2</v>
      </c>
      <c r="O59" s="74">
        <f t="shared" si="2"/>
        <v>11</v>
      </c>
      <c r="P59" s="77">
        <f t="shared" si="3"/>
        <v>2200000</v>
      </c>
      <c r="Q59" s="52"/>
    </row>
    <row r="60" spans="1:17" ht="19.5" customHeight="1">
      <c r="A60" s="81">
        <v>51</v>
      </c>
      <c r="B60" s="43" t="s">
        <v>301</v>
      </c>
      <c r="C60" s="43" t="s">
        <v>302</v>
      </c>
      <c r="D60" s="61" t="s">
        <v>303</v>
      </c>
      <c r="E60" s="43" t="s">
        <v>28</v>
      </c>
      <c r="F60" s="43">
        <v>3</v>
      </c>
      <c r="G60" s="43"/>
      <c r="H60" s="43">
        <v>2</v>
      </c>
      <c r="I60" s="43"/>
      <c r="J60" s="43"/>
      <c r="K60" s="43"/>
      <c r="L60" s="43"/>
      <c r="M60" s="43"/>
      <c r="N60" s="43"/>
      <c r="O60" s="74">
        <f t="shared" si="2"/>
        <v>5</v>
      </c>
      <c r="P60" s="77">
        <f t="shared" si="3"/>
        <v>1000000</v>
      </c>
      <c r="Q60" s="52"/>
    </row>
    <row r="61" spans="1:17" ht="19.5" customHeight="1">
      <c r="A61" s="59">
        <v>52</v>
      </c>
      <c r="B61" s="43" t="s">
        <v>230</v>
      </c>
      <c r="C61" s="43" t="s">
        <v>231</v>
      </c>
      <c r="D61" s="61" t="s">
        <v>232</v>
      </c>
      <c r="E61" s="43" t="s">
        <v>28</v>
      </c>
      <c r="F61" s="43"/>
      <c r="G61" s="43"/>
      <c r="H61" s="43">
        <v>2</v>
      </c>
      <c r="I61" s="43"/>
      <c r="J61" s="43"/>
      <c r="K61" s="43"/>
      <c r="L61" s="43">
        <v>2</v>
      </c>
      <c r="M61" s="43"/>
      <c r="N61" s="43">
        <v>2</v>
      </c>
      <c r="O61" s="74">
        <f t="shared" si="2"/>
        <v>6</v>
      </c>
      <c r="P61" s="77">
        <f t="shared" si="3"/>
        <v>1200000</v>
      </c>
      <c r="Q61" s="52"/>
    </row>
    <row r="62" spans="1:17" ht="19.5" customHeight="1">
      <c r="A62" s="81">
        <v>53</v>
      </c>
      <c r="B62" s="43" t="s">
        <v>98</v>
      </c>
      <c r="C62" s="43" t="s">
        <v>99</v>
      </c>
      <c r="D62" s="62">
        <v>25212</v>
      </c>
      <c r="E62" s="43" t="s">
        <v>25</v>
      </c>
      <c r="F62" s="43"/>
      <c r="G62" s="43"/>
      <c r="H62" s="43"/>
      <c r="I62" s="43">
        <v>3</v>
      </c>
      <c r="J62" s="43"/>
      <c r="K62" s="43"/>
      <c r="L62" s="43"/>
      <c r="M62" s="43"/>
      <c r="N62" s="43">
        <v>2</v>
      </c>
      <c r="O62" s="74">
        <f t="shared" si="2"/>
        <v>5</v>
      </c>
      <c r="P62" s="77">
        <f t="shared" si="3"/>
        <v>1000000</v>
      </c>
      <c r="Q62" s="52"/>
    </row>
    <row r="63" spans="1:17" ht="19.5" customHeight="1">
      <c r="A63" s="59">
        <v>54</v>
      </c>
      <c r="B63" s="43" t="s">
        <v>252</v>
      </c>
      <c r="C63" s="43" t="s">
        <v>253</v>
      </c>
      <c r="D63" s="62">
        <v>32729</v>
      </c>
      <c r="E63" s="43" t="s">
        <v>92</v>
      </c>
      <c r="F63" s="43"/>
      <c r="G63" s="43"/>
      <c r="H63" s="43">
        <v>2</v>
      </c>
      <c r="I63" s="43">
        <v>3</v>
      </c>
      <c r="J63" s="43"/>
      <c r="K63" s="43"/>
      <c r="L63" s="43">
        <v>2</v>
      </c>
      <c r="M63" s="43">
        <v>2</v>
      </c>
      <c r="N63" s="43"/>
      <c r="O63" s="74">
        <f t="shared" si="2"/>
        <v>9</v>
      </c>
      <c r="P63" s="77">
        <f t="shared" si="3"/>
        <v>1800000</v>
      </c>
      <c r="Q63" s="52"/>
    </row>
    <row r="64" spans="1:17" ht="19.5" customHeight="1">
      <c r="A64" s="81">
        <v>55</v>
      </c>
      <c r="B64" s="43" t="s">
        <v>38</v>
      </c>
      <c r="C64" s="43" t="s">
        <v>39</v>
      </c>
      <c r="D64" s="62">
        <v>31208</v>
      </c>
      <c r="E64" s="43" t="s">
        <v>40</v>
      </c>
      <c r="F64" s="43"/>
      <c r="G64" s="43"/>
      <c r="H64" s="43"/>
      <c r="I64" s="43">
        <v>3</v>
      </c>
      <c r="J64" s="43"/>
      <c r="K64" s="43"/>
      <c r="L64" s="43">
        <v>2</v>
      </c>
      <c r="M64" s="43">
        <v>2</v>
      </c>
      <c r="N64" s="43">
        <v>2</v>
      </c>
      <c r="O64" s="74">
        <f t="shared" si="2"/>
        <v>9</v>
      </c>
      <c r="P64" s="77">
        <f t="shared" si="3"/>
        <v>1800000</v>
      </c>
      <c r="Q64" s="52"/>
    </row>
    <row r="65" spans="1:17" ht="19.5" customHeight="1">
      <c r="A65" s="59">
        <v>56</v>
      </c>
      <c r="B65" s="43" t="s">
        <v>64</v>
      </c>
      <c r="C65" s="43" t="s">
        <v>65</v>
      </c>
      <c r="D65" s="61" t="s">
        <v>66</v>
      </c>
      <c r="E65" s="43" t="s">
        <v>318</v>
      </c>
      <c r="F65" s="43">
        <v>3</v>
      </c>
      <c r="G65" s="43">
        <v>3</v>
      </c>
      <c r="H65" s="43">
        <v>2</v>
      </c>
      <c r="I65" s="43">
        <v>3</v>
      </c>
      <c r="J65" s="43">
        <v>2</v>
      </c>
      <c r="K65" s="43">
        <v>2</v>
      </c>
      <c r="L65" s="43">
        <v>2</v>
      </c>
      <c r="M65" s="43">
        <v>2</v>
      </c>
      <c r="N65" s="43">
        <v>2</v>
      </c>
      <c r="O65" s="74">
        <f t="shared" si="2"/>
        <v>21</v>
      </c>
      <c r="P65" s="77">
        <f t="shared" si="3"/>
        <v>4200000</v>
      </c>
      <c r="Q65" s="52"/>
    </row>
    <row r="66" spans="1:17" ht="19.5" customHeight="1">
      <c r="A66" s="81">
        <v>57</v>
      </c>
      <c r="B66" s="43" t="s">
        <v>90</v>
      </c>
      <c r="C66" s="43" t="s">
        <v>91</v>
      </c>
      <c r="D66" s="62">
        <v>32059</v>
      </c>
      <c r="E66" s="43" t="s">
        <v>92</v>
      </c>
      <c r="F66" s="43"/>
      <c r="G66" s="43"/>
      <c r="H66" s="43">
        <v>2</v>
      </c>
      <c r="I66" s="43">
        <v>3</v>
      </c>
      <c r="J66" s="43"/>
      <c r="K66" s="43"/>
      <c r="L66" s="43">
        <v>2</v>
      </c>
      <c r="M66" s="43">
        <v>2</v>
      </c>
      <c r="N66" s="43">
        <v>2</v>
      </c>
      <c r="O66" s="74">
        <f t="shared" si="2"/>
        <v>11</v>
      </c>
      <c r="P66" s="77">
        <f t="shared" si="3"/>
        <v>2200000</v>
      </c>
      <c r="Q66" s="52"/>
    </row>
    <row r="67" spans="1:17" s="5" customFormat="1" ht="19.5" customHeight="1">
      <c r="A67" s="59">
        <v>58</v>
      </c>
      <c r="B67" s="96" t="s">
        <v>396</v>
      </c>
      <c r="C67" s="96" t="s">
        <v>397</v>
      </c>
      <c r="D67" s="97">
        <v>31206</v>
      </c>
      <c r="E67" s="96" t="s">
        <v>92</v>
      </c>
      <c r="F67" s="96">
        <v>3</v>
      </c>
      <c r="G67" s="96">
        <v>3</v>
      </c>
      <c r="H67" s="96">
        <v>2</v>
      </c>
      <c r="I67" s="96">
        <v>3</v>
      </c>
      <c r="J67" s="96">
        <v>2</v>
      </c>
      <c r="K67" s="96">
        <v>2</v>
      </c>
      <c r="L67" s="96">
        <v>2</v>
      </c>
      <c r="M67" s="96">
        <v>2</v>
      </c>
      <c r="N67" s="96">
        <v>2</v>
      </c>
      <c r="O67" s="99">
        <f t="shared" si="2"/>
        <v>21</v>
      </c>
      <c r="P67" s="100">
        <f t="shared" si="3"/>
        <v>4200000</v>
      </c>
      <c r="Q67" s="98"/>
    </row>
    <row r="68" spans="1:17" ht="19.5" customHeight="1">
      <c r="A68" s="81">
        <v>59</v>
      </c>
      <c r="B68" s="43" t="s">
        <v>288</v>
      </c>
      <c r="C68" s="43" t="s">
        <v>289</v>
      </c>
      <c r="D68" s="62">
        <v>29647</v>
      </c>
      <c r="E68" s="43" t="s">
        <v>55</v>
      </c>
      <c r="F68" s="43"/>
      <c r="G68" s="43"/>
      <c r="H68" s="43">
        <v>2</v>
      </c>
      <c r="I68" s="43">
        <v>3</v>
      </c>
      <c r="J68" s="43">
        <v>2</v>
      </c>
      <c r="K68" s="43">
        <v>2</v>
      </c>
      <c r="L68" s="43">
        <v>2</v>
      </c>
      <c r="M68" s="43">
        <v>2</v>
      </c>
      <c r="N68" s="43"/>
      <c r="O68" s="74">
        <f t="shared" si="2"/>
        <v>13</v>
      </c>
      <c r="P68" s="77">
        <f t="shared" si="3"/>
        <v>2600000</v>
      </c>
      <c r="Q68" s="52"/>
    </row>
    <row r="69" spans="1:17" ht="19.5" customHeight="1">
      <c r="A69" s="59">
        <v>60</v>
      </c>
      <c r="B69" s="43" t="s">
        <v>49</v>
      </c>
      <c r="C69" s="43" t="s">
        <v>262</v>
      </c>
      <c r="D69" s="61" t="s">
        <v>263</v>
      </c>
      <c r="E69" s="43" t="s">
        <v>240</v>
      </c>
      <c r="F69" s="43"/>
      <c r="G69" s="43"/>
      <c r="H69" s="43">
        <v>2</v>
      </c>
      <c r="I69" s="43">
        <v>3</v>
      </c>
      <c r="J69" s="43"/>
      <c r="K69" s="43"/>
      <c r="L69" s="43">
        <v>2</v>
      </c>
      <c r="M69" s="43">
        <v>2</v>
      </c>
      <c r="N69" s="43">
        <v>2</v>
      </c>
      <c r="O69" s="74">
        <f t="shared" si="2"/>
        <v>11</v>
      </c>
      <c r="P69" s="77">
        <f t="shared" si="3"/>
        <v>2200000</v>
      </c>
      <c r="Q69" s="52"/>
    </row>
    <row r="70" spans="1:17" ht="19.5" customHeight="1">
      <c r="A70" s="81">
        <v>61</v>
      </c>
      <c r="B70" s="56" t="s">
        <v>319</v>
      </c>
      <c r="C70" s="56" t="s">
        <v>320</v>
      </c>
      <c r="D70" s="65" t="s">
        <v>321</v>
      </c>
      <c r="E70" s="56" t="s">
        <v>28</v>
      </c>
      <c r="F70" s="56">
        <v>3</v>
      </c>
      <c r="G70" s="56">
        <v>3</v>
      </c>
      <c r="H70" s="56">
        <v>2</v>
      </c>
      <c r="I70" s="43">
        <v>3</v>
      </c>
      <c r="J70" s="56">
        <v>2</v>
      </c>
      <c r="K70" s="56">
        <v>2</v>
      </c>
      <c r="L70" s="43">
        <v>2</v>
      </c>
      <c r="M70" s="43">
        <v>2</v>
      </c>
      <c r="N70" s="43">
        <v>2</v>
      </c>
      <c r="O70" s="74">
        <f t="shared" si="2"/>
        <v>21</v>
      </c>
      <c r="P70" s="77">
        <f t="shared" si="3"/>
        <v>4200000</v>
      </c>
      <c r="Q70" s="57"/>
    </row>
    <row r="71" spans="1:17" ht="19.5" customHeight="1">
      <c r="A71" s="59">
        <v>62</v>
      </c>
      <c r="B71" s="56" t="s">
        <v>322</v>
      </c>
      <c r="C71" s="56" t="s">
        <v>320</v>
      </c>
      <c r="D71" s="65" t="s">
        <v>323</v>
      </c>
      <c r="E71" s="56" t="s">
        <v>40</v>
      </c>
      <c r="F71" s="56"/>
      <c r="G71" s="56"/>
      <c r="H71" s="56">
        <v>2</v>
      </c>
      <c r="I71" s="43">
        <v>3</v>
      </c>
      <c r="J71" s="56"/>
      <c r="K71" s="56"/>
      <c r="L71" s="43">
        <v>2</v>
      </c>
      <c r="M71" s="56">
        <v>2</v>
      </c>
      <c r="N71" s="43">
        <v>2</v>
      </c>
      <c r="O71" s="74">
        <f t="shared" si="2"/>
        <v>11</v>
      </c>
      <c r="P71" s="77">
        <f t="shared" si="3"/>
        <v>2200000</v>
      </c>
      <c r="Q71" s="57"/>
    </row>
    <row r="72" spans="1:17" ht="19.5" customHeight="1">
      <c r="A72" s="81">
        <v>63</v>
      </c>
      <c r="B72" s="56" t="s">
        <v>354</v>
      </c>
      <c r="C72" s="56" t="s">
        <v>320</v>
      </c>
      <c r="D72" s="64" t="s">
        <v>355</v>
      </c>
      <c r="E72" s="56" t="s">
        <v>28</v>
      </c>
      <c r="F72" s="56"/>
      <c r="G72" s="56"/>
      <c r="H72" s="56">
        <v>2</v>
      </c>
      <c r="I72" s="43">
        <v>3</v>
      </c>
      <c r="J72" s="56"/>
      <c r="K72" s="56"/>
      <c r="L72" s="43">
        <v>2</v>
      </c>
      <c r="M72" s="56">
        <v>2</v>
      </c>
      <c r="N72" s="43">
        <v>2</v>
      </c>
      <c r="O72" s="74">
        <f t="shared" si="2"/>
        <v>11</v>
      </c>
      <c r="P72" s="77">
        <f t="shared" si="3"/>
        <v>2200000</v>
      </c>
      <c r="Q72" s="57"/>
    </row>
    <row r="73" spans="1:17" ht="19.5" customHeight="1">
      <c r="A73" s="59">
        <v>64</v>
      </c>
      <c r="B73" s="56" t="s">
        <v>71</v>
      </c>
      <c r="C73" s="56" t="s">
        <v>72</v>
      </c>
      <c r="D73" s="65" t="s">
        <v>73</v>
      </c>
      <c r="E73" s="56" t="s">
        <v>74</v>
      </c>
      <c r="F73" s="56"/>
      <c r="G73" s="56"/>
      <c r="H73" s="56">
        <v>2</v>
      </c>
      <c r="I73" s="43">
        <v>3</v>
      </c>
      <c r="J73" s="56"/>
      <c r="K73" s="56"/>
      <c r="L73" s="43">
        <v>2</v>
      </c>
      <c r="M73" s="56">
        <v>2</v>
      </c>
      <c r="N73" s="43">
        <v>2</v>
      </c>
      <c r="O73" s="74">
        <f t="shared" si="2"/>
        <v>11</v>
      </c>
      <c r="P73" s="77">
        <f t="shared" si="3"/>
        <v>2200000</v>
      </c>
      <c r="Q73" s="57"/>
    </row>
    <row r="74" spans="1:17" ht="19.5" customHeight="1">
      <c r="A74" s="81">
        <v>65</v>
      </c>
      <c r="B74" s="56" t="s">
        <v>255</v>
      </c>
      <c r="C74" s="56" t="s">
        <v>72</v>
      </c>
      <c r="D74" s="65" t="s">
        <v>257</v>
      </c>
      <c r="E74" s="56" t="s">
        <v>258</v>
      </c>
      <c r="F74" s="56"/>
      <c r="G74" s="56"/>
      <c r="H74" s="56"/>
      <c r="I74" s="56">
        <v>3</v>
      </c>
      <c r="J74" s="56"/>
      <c r="K74" s="56"/>
      <c r="L74" s="43">
        <v>2</v>
      </c>
      <c r="M74" s="56">
        <v>2</v>
      </c>
      <c r="N74" s="56">
        <v>2</v>
      </c>
      <c r="O74" s="74">
        <f>+SUM(F74:N74)</f>
        <v>9</v>
      </c>
      <c r="P74" s="77">
        <f>+O74*200000</f>
        <v>1800000</v>
      </c>
      <c r="Q74" s="57"/>
    </row>
    <row r="75" spans="1:17" ht="19.5" customHeight="1">
      <c r="A75" s="59">
        <v>66</v>
      </c>
      <c r="B75" s="56" t="s">
        <v>314</v>
      </c>
      <c r="C75" s="56" t="s">
        <v>72</v>
      </c>
      <c r="D75" s="65" t="s">
        <v>315</v>
      </c>
      <c r="E75" s="56" t="s">
        <v>316</v>
      </c>
      <c r="F75" s="56"/>
      <c r="G75" s="56"/>
      <c r="H75" s="56">
        <v>2</v>
      </c>
      <c r="I75" s="56">
        <v>3</v>
      </c>
      <c r="J75" s="56"/>
      <c r="K75" s="56"/>
      <c r="L75" s="43">
        <v>2</v>
      </c>
      <c r="M75" s="56">
        <v>2</v>
      </c>
      <c r="N75" s="56">
        <v>2</v>
      </c>
      <c r="O75" s="74">
        <f>+SUM(F75:N75)</f>
        <v>11</v>
      </c>
      <c r="P75" s="77">
        <f>+O75*200000</f>
        <v>2200000</v>
      </c>
      <c r="Q75" s="57"/>
    </row>
    <row r="76" spans="1:17" ht="19.5" customHeight="1">
      <c r="A76" s="81">
        <v>67</v>
      </c>
      <c r="B76" s="56" t="s">
        <v>59</v>
      </c>
      <c r="C76" s="56" t="s">
        <v>60</v>
      </c>
      <c r="D76" s="65" t="s">
        <v>61</v>
      </c>
      <c r="E76" s="56" t="s">
        <v>28</v>
      </c>
      <c r="F76" s="56">
        <v>3</v>
      </c>
      <c r="G76" s="56">
        <v>3</v>
      </c>
      <c r="H76" s="56">
        <v>2</v>
      </c>
      <c r="I76" s="56"/>
      <c r="J76" s="56">
        <v>2</v>
      </c>
      <c r="K76" s="56">
        <v>2</v>
      </c>
      <c r="L76" s="43">
        <v>2</v>
      </c>
      <c r="M76" s="56">
        <v>2</v>
      </c>
      <c r="N76" s="56">
        <v>2</v>
      </c>
      <c r="O76" s="74">
        <f>+SUM(F76:N76)</f>
        <v>18</v>
      </c>
      <c r="P76" s="77">
        <f>+O76*200000</f>
        <v>3600000</v>
      </c>
      <c r="Q76" s="57"/>
    </row>
    <row r="77" spans="1:17" s="5" customFormat="1" ht="19.5" customHeight="1">
      <c r="A77" s="59">
        <v>68</v>
      </c>
      <c r="B77" s="56" t="s">
        <v>185</v>
      </c>
      <c r="C77" s="56" t="s">
        <v>60</v>
      </c>
      <c r="D77" s="64" t="s">
        <v>184</v>
      </c>
      <c r="E77" s="56" t="s">
        <v>92</v>
      </c>
      <c r="F77" s="56"/>
      <c r="G77" s="56"/>
      <c r="H77" s="56">
        <v>2</v>
      </c>
      <c r="I77" s="56">
        <v>3</v>
      </c>
      <c r="J77" s="56"/>
      <c r="K77" s="56"/>
      <c r="L77" s="43">
        <v>2</v>
      </c>
      <c r="M77" s="56">
        <v>2</v>
      </c>
      <c r="N77" s="56">
        <v>2</v>
      </c>
      <c r="O77" s="74">
        <f>+SUM(F77:N77)</f>
        <v>11</v>
      </c>
      <c r="P77" s="77">
        <f>+O77*200000</f>
        <v>2200000</v>
      </c>
      <c r="Q77" s="57"/>
    </row>
    <row r="78" spans="1:17" ht="19.5" customHeight="1">
      <c r="A78" s="81">
        <v>69</v>
      </c>
      <c r="B78" s="56" t="s">
        <v>26</v>
      </c>
      <c r="C78" s="56" t="s">
        <v>27</v>
      </c>
      <c r="D78" s="64">
        <v>32851</v>
      </c>
      <c r="E78" s="56" t="s">
        <v>28</v>
      </c>
      <c r="F78" s="56"/>
      <c r="G78" s="56"/>
      <c r="H78" s="56">
        <v>2</v>
      </c>
      <c r="I78" s="56">
        <v>3</v>
      </c>
      <c r="J78" s="56"/>
      <c r="K78" s="56"/>
      <c r="L78" s="43">
        <v>2</v>
      </c>
      <c r="M78" s="56">
        <v>2</v>
      </c>
      <c r="N78" s="56">
        <v>2</v>
      </c>
      <c r="O78" s="74">
        <f>+SUM(F78:N78)</f>
        <v>11</v>
      </c>
      <c r="P78" s="77">
        <f>+O78*200000</f>
        <v>2200000</v>
      </c>
      <c r="Q78" s="57"/>
    </row>
    <row r="79" spans="1:17" ht="22.5" customHeight="1" thickBot="1">
      <c r="A79" s="212" t="s">
        <v>164</v>
      </c>
      <c r="B79" s="213"/>
      <c r="C79" s="213"/>
      <c r="D79" s="213"/>
      <c r="E79" s="214"/>
      <c r="F79" s="53"/>
      <c r="G79" s="53"/>
      <c r="H79" s="53"/>
      <c r="I79" s="53"/>
      <c r="J79" s="53"/>
      <c r="K79" s="53"/>
      <c r="L79" s="53"/>
      <c r="M79" s="53"/>
      <c r="N79" s="53"/>
      <c r="O79" s="75"/>
      <c r="P79" s="95">
        <f>+SUM(P10:P78)</f>
        <v>176200000</v>
      </c>
      <c r="Q79" s="55"/>
    </row>
    <row r="80" ht="16.5" thickTop="1"/>
  </sheetData>
  <sheetProtection/>
  <mergeCells count="14">
    <mergeCell ref="A5:Q5"/>
    <mergeCell ref="P7:P9"/>
    <mergeCell ref="F7:N7"/>
    <mergeCell ref="O7:O8"/>
    <mergeCell ref="A2:E2"/>
    <mergeCell ref="A1:E1"/>
    <mergeCell ref="A79:E79"/>
    <mergeCell ref="A4:Q4"/>
    <mergeCell ref="A7:A9"/>
    <mergeCell ref="B7:B9"/>
    <mergeCell ref="C7:C9"/>
    <mergeCell ref="D7:D9"/>
    <mergeCell ref="E7:E9"/>
    <mergeCell ref="Q7:Q9"/>
  </mergeCells>
  <printOptions/>
  <pageMargins left="0.48" right="0.2" top="0.42" bottom="0.34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6">
      <selection activeCell="J22" sqref="J22"/>
    </sheetView>
  </sheetViews>
  <sheetFormatPr defaultColWidth="9.140625" defaultRowHeight="15"/>
  <cols>
    <col min="1" max="1" width="5.00390625" style="1" customWidth="1"/>
    <col min="2" max="2" width="19.57421875" style="1" customWidth="1"/>
    <col min="3" max="3" width="9.140625" style="1" customWidth="1"/>
    <col min="4" max="4" width="11.28125" style="1" bestFit="1" customWidth="1"/>
    <col min="5" max="5" width="13.57421875" style="1" customWidth="1"/>
    <col min="6" max="8" width="4.140625" style="1" bestFit="1" customWidth="1"/>
    <col min="9" max="17" width="9.140625" style="1" customWidth="1"/>
    <col min="18" max="18" width="14.421875" style="33" customWidth="1"/>
    <col min="19" max="16384" width="9.140625" style="1" customWidth="1"/>
  </cols>
  <sheetData>
    <row r="1" ht="15.75">
      <c r="A1" s="1" t="s">
        <v>1</v>
      </c>
    </row>
    <row r="2" spans="1:5" ht="15.75">
      <c r="A2" s="2" t="s">
        <v>0</v>
      </c>
      <c r="E2" s="32"/>
    </row>
    <row r="4" ht="15.75">
      <c r="A4" s="2" t="s">
        <v>186</v>
      </c>
    </row>
    <row r="6" spans="1:19" ht="15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16</v>
      </c>
      <c r="G6" s="1" t="s">
        <v>17</v>
      </c>
      <c r="H6" s="1" t="s">
        <v>202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33" t="s">
        <v>76</v>
      </c>
      <c r="S6" s="1" t="s">
        <v>58</v>
      </c>
    </row>
    <row r="7" spans="1:18" s="5" customFormat="1" ht="15.75">
      <c r="A7" s="5">
        <v>7</v>
      </c>
      <c r="B7" s="5" t="s">
        <v>35</v>
      </c>
      <c r="C7" s="5" t="s">
        <v>36</v>
      </c>
      <c r="D7" s="5" t="s">
        <v>37</v>
      </c>
      <c r="E7" s="5" t="s">
        <v>21</v>
      </c>
      <c r="F7" s="5" t="s">
        <v>22</v>
      </c>
      <c r="G7" s="5" t="s">
        <v>22</v>
      </c>
      <c r="K7" s="5" t="s">
        <v>22</v>
      </c>
      <c r="L7" s="5" t="s">
        <v>22</v>
      </c>
      <c r="M7" s="5" t="s">
        <v>22</v>
      </c>
      <c r="O7" s="5" t="s">
        <v>22</v>
      </c>
      <c r="P7" s="5" t="s">
        <v>22</v>
      </c>
      <c r="Q7" s="5" t="s">
        <v>22</v>
      </c>
      <c r="R7" s="34">
        <f>2400000+2600000</f>
        <v>5000000</v>
      </c>
    </row>
    <row r="8" spans="1:18" s="5" customFormat="1" ht="15.75">
      <c r="A8" s="5">
        <v>27</v>
      </c>
      <c r="B8" s="5" t="s">
        <v>93</v>
      </c>
      <c r="C8" s="5" t="s">
        <v>36</v>
      </c>
      <c r="D8" s="6">
        <v>32852</v>
      </c>
      <c r="E8" s="5" t="s">
        <v>21</v>
      </c>
      <c r="I8" s="5" t="s">
        <v>22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22</v>
      </c>
      <c r="O8" s="5" t="s">
        <v>22</v>
      </c>
      <c r="P8" s="5" t="s">
        <v>22</v>
      </c>
      <c r="Q8" s="5" t="s">
        <v>22</v>
      </c>
      <c r="R8" s="34">
        <f>21*200000</f>
        <v>4200000</v>
      </c>
    </row>
    <row r="9" spans="1:18" s="5" customFormat="1" ht="15.75">
      <c r="A9" s="5">
        <v>69</v>
      </c>
      <c r="B9" s="5" t="s">
        <v>308</v>
      </c>
      <c r="C9" s="5" t="s">
        <v>36</v>
      </c>
      <c r="D9" s="5" t="s">
        <v>309</v>
      </c>
      <c r="E9" s="5" t="s">
        <v>92</v>
      </c>
      <c r="L9" s="5" t="s">
        <v>22</v>
      </c>
      <c r="O9" s="5" t="s">
        <v>22</v>
      </c>
      <c r="P9" s="5" t="s">
        <v>22</v>
      </c>
      <c r="Q9" s="5" t="s">
        <v>22</v>
      </c>
      <c r="R9" s="34">
        <v>1800000</v>
      </c>
    </row>
    <row r="10" spans="1:22" ht="15.75">
      <c r="A10" s="5">
        <v>71</v>
      </c>
      <c r="B10" s="5" t="s">
        <v>312</v>
      </c>
      <c r="C10" s="5" t="s">
        <v>36</v>
      </c>
      <c r="D10" s="5" t="s">
        <v>313</v>
      </c>
      <c r="E10" s="5" t="s">
        <v>28</v>
      </c>
      <c r="F10" s="5"/>
      <c r="G10" s="5"/>
      <c r="H10" s="5"/>
      <c r="I10" s="5" t="s">
        <v>22</v>
      </c>
      <c r="J10" s="5" t="s">
        <v>22</v>
      </c>
      <c r="K10" s="5" t="s">
        <v>22</v>
      </c>
      <c r="L10" s="5" t="s">
        <v>22</v>
      </c>
      <c r="M10" s="5" t="s">
        <v>22</v>
      </c>
      <c r="N10" s="5" t="s">
        <v>22</v>
      </c>
      <c r="O10" s="5" t="s">
        <v>22</v>
      </c>
      <c r="P10" s="5" t="s">
        <v>22</v>
      </c>
      <c r="Q10" s="5" t="s">
        <v>22</v>
      </c>
      <c r="R10" s="34">
        <v>4200000</v>
      </c>
      <c r="S10" s="5"/>
      <c r="T10" s="5"/>
      <c r="U10" s="5"/>
      <c r="V10" s="5"/>
    </row>
    <row r="11" spans="1:18" s="5" customFormat="1" ht="15.75">
      <c r="A11" s="5">
        <v>35</v>
      </c>
      <c r="B11" s="5" t="s">
        <v>175</v>
      </c>
      <c r="C11" s="5" t="s">
        <v>176</v>
      </c>
      <c r="D11" s="6" t="s">
        <v>177</v>
      </c>
      <c r="E11" s="5" t="s">
        <v>178</v>
      </c>
      <c r="F11" s="5" t="s">
        <v>22</v>
      </c>
      <c r="G11" s="5" t="s">
        <v>22</v>
      </c>
      <c r="H11" s="38"/>
      <c r="I11" s="38"/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 t="s">
        <v>22</v>
      </c>
      <c r="R11" s="34">
        <f>3000000+2400000</f>
        <v>5400000</v>
      </c>
    </row>
    <row r="12" spans="1:18" s="5" customFormat="1" ht="15.75">
      <c r="A12" s="5">
        <v>14</v>
      </c>
      <c r="B12" s="5" t="s">
        <v>56</v>
      </c>
      <c r="C12" s="5" t="s">
        <v>57</v>
      </c>
      <c r="D12" s="6">
        <v>29810</v>
      </c>
      <c r="E12" s="5" t="s">
        <v>28</v>
      </c>
      <c r="F12" s="5" t="s">
        <v>22</v>
      </c>
      <c r="H12" s="5" t="s">
        <v>22</v>
      </c>
      <c r="L12" s="5" t="s">
        <v>22</v>
      </c>
      <c r="O12" s="5" t="s">
        <v>22</v>
      </c>
      <c r="P12" s="5" t="s">
        <v>22</v>
      </c>
      <c r="Q12" s="5" t="s">
        <v>22</v>
      </c>
      <c r="R12" s="34">
        <v>4600000</v>
      </c>
    </row>
    <row r="13" spans="1:22" ht="15.75">
      <c r="A13" s="5">
        <v>46</v>
      </c>
      <c r="B13" s="5" t="s">
        <v>193</v>
      </c>
      <c r="C13" s="5" t="s">
        <v>218</v>
      </c>
      <c r="D13" s="5" t="s">
        <v>219</v>
      </c>
      <c r="E13" s="5" t="s">
        <v>74</v>
      </c>
      <c r="F13" s="5" t="s">
        <v>22</v>
      </c>
      <c r="G13" s="5" t="s">
        <v>22</v>
      </c>
      <c r="H13" s="5" t="s">
        <v>22</v>
      </c>
      <c r="I13" s="37" t="s">
        <v>22</v>
      </c>
      <c r="J13" s="37" t="s">
        <v>22</v>
      </c>
      <c r="K13" s="37" t="s">
        <v>22</v>
      </c>
      <c r="L13" s="37" t="s">
        <v>22</v>
      </c>
      <c r="M13" s="37" t="s">
        <v>22</v>
      </c>
      <c r="N13" s="37"/>
      <c r="O13" s="37" t="s">
        <v>22</v>
      </c>
      <c r="P13" s="37" t="s">
        <v>22</v>
      </c>
      <c r="Q13" s="37" t="s">
        <v>22</v>
      </c>
      <c r="R13" s="34">
        <v>7400000</v>
      </c>
      <c r="S13" s="5"/>
      <c r="T13" s="5"/>
      <c r="U13" s="5"/>
      <c r="V13" s="5"/>
    </row>
    <row r="14" spans="1:18" s="5" customFormat="1" ht="15.75">
      <c r="A14" s="5">
        <v>12</v>
      </c>
      <c r="B14" s="5" t="s">
        <v>49</v>
      </c>
      <c r="C14" s="5" t="s">
        <v>50</v>
      </c>
      <c r="D14" s="6">
        <v>26341</v>
      </c>
      <c r="E14" s="5" t="s">
        <v>51</v>
      </c>
      <c r="F14" s="5" t="s">
        <v>22</v>
      </c>
      <c r="G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 t="s">
        <v>22</v>
      </c>
      <c r="P14" s="5" t="s">
        <v>22</v>
      </c>
      <c r="Q14" s="5" t="s">
        <v>22</v>
      </c>
      <c r="R14" s="34">
        <v>6600000</v>
      </c>
    </row>
    <row r="15" spans="1:22" s="5" customFormat="1" ht="15.75">
      <c r="A15" s="5">
        <v>16</v>
      </c>
      <c r="B15" s="40" t="s">
        <v>62</v>
      </c>
      <c r="C15" s="40" t="s">
        <v>50</v>
      </c>
      <c r="D15" s="41">
        <v>28803</v>
      </c>
      <c r="E15" s="40" t="s">
        <v>28</v>
      </c>
      <c r="F15" s="40" t="s">
        <v>22</v>
      </c>
      <c r="G15" s="40" t="s">
        <v>22</v>
      </c>
      <c r="H15" s="40" t="s">
        <v>22</v>
      </c>
      <c r="I15" s="40" t="s">
        <v>22</v>
      </c>
      <c r="J15" s="40" t="s">
        <v>22</v>
      </c>
      <c r="K15" s="40" t="s">
        <v>22</v>
      </c>
      <c r="L15" s="40" t="s">
        <v>22</v>
      </c>
      <c r="M15" s="40" t="s">
        <v>22</v>
      </c>
      <c r="N15" s="40" t="s">
        <v>22</v>
      </c>
      <c r="O15" s="40" t="s">
        <v>22</v>
      </c>
      <c r="P15" s="40" t="s">
        <v>22</v>
      </c>
      <c r="Q15" s="40" t="s">
        <v>22</v>
      </c>
      <c r="R15" s="42">
        <v>4200000</v>
      </c>
      <c r="S15" s="40" t="s">
        <v>280</v>
      </c>
      <c r="T15" s="40"/>
      <c r="U15" s="40"/>
      <c r="V15" s="40"/>
    </row>
    <row r="16" spans="1:18" s="5" customFormat="1" ht="15.75">
      <c r="A16" s="5">
        <v>67</v>
      </c>
      <c r="B16" s="5" t="s">
        <v>304</v>
      </c>
      <c r="C16" s="5" t="s">
        <v>50</v>
      </c>
      <c r="D16" s="5" t="s">
        <v>305</v>
      </c>
      <c r="E16" s="5" t="s">
        <v>25</v>
      </c>
      <c r="L16" s="5" t="s">
        <v>22</v>
      </c>
      <c r="O16" s="5" t="s">
        <v>22</v>
      </c>
      <c r="P16" s="5" t="s">
        <v>22</v>
      </c>
      <c r="Q16" s="5" t="s">
        <v>22</v>
      </c>
      <c r="R16" s="34">
        <v>1800000</v>
      </c>
    </row>
    <row r="17" spans="1:18" s="5" customFormat="1" ht="15.75">
      <c r="A17" s="5">
        <v>70</v>
      </c>
      <c r="B17" s="5" t="s">
        <v>310</v>
      </c>
      <c r="C17" s="5" t="s">
        <v>50</v>
      </c>
      <c r="D17" s="5" t="s">
        <v>311</v>
      </c>
      <c r="E17" s="5" t="s">
        <v>28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 t="s">
        <v>22</v>
      </c>
      <c r="P17" s="5" t="s">
        <v>22</v>
      </c>
      <c r="Q17" s="5" t="s">
        <v>22</v>
      </c>
      <c r="R17" s="34">
        <v>4200000</v>
      </c>
    </row>
    <row r="18" spans="1:18" s="5" customFormat="1" ht="15.75">
      <c r="A18" s="5">
        <v>13</v>
      </c>
      <c r="B18" s="5" t="s">
        <v>52</v>
      </c>
      <c r="C18" s="5" t="s">
        <v>53</v>
      </c>
      <c r="D18" s="5" t="s">
        <v>54</v>
      </c>
      <c r="E18" s="5" t="s">
        <v>55</v>
      </c>
      <c r="F18" s="5" t="s">
        <v>22</v>
      </c>
      <c r="G18" s="5" t="s">
        <v>22</v>
      </c>
      <c r="H18" s="5" t="s">
        <v>22</v>
      </c>
      <c r="K18" s="5" t="s">
        <v>22</v>
      </c>
      <c r="L18" s="5" t="s">
        <v>22</v>
      </c>
      <c r="O18" s="5" t="s">
        <v>22</v>
      </c>
      <c r="P18" s="5" t="s">
        <v>22</v>
      </c>
      <c r="Q18" s="5" t="s">
        <v>22</v>
      </c>
      <c r="R18" s="34">
        <v>5800000</v>
      </c>
    </row>
    <row r="19" spans="1:22" s="40" customFormat="1" ht="15.75">
      <c r="A19" s="5">
        <v>54</v>
      </c>
      <c r="B19" s="5" t="s">
        <v>250</v>
      </c>
      <c r="C19" s="5" t="s">
        <v>251</v>
      </c>
      <c r="D19" s="5" t="s">
        <v>254</v>
      </c>
      <c r="E19" s="5" t="s">
        <v>28</v>
      </c>
      <c r="F19" s="5"/>
      <c r="G19" s="5"/>
      <c r="H19" s="5"/>
      <c r="I19" s="5"/>
      <c r="J19" s="5"/>
      <c r="K19" s="5" t="s">
        <v>22</v>
      </c>
      <c r="L19" s="5" t="s">
        <v>22</v>
      </c>
      <c r="M19" s="5"/>
      <c r="N19" s="5"/>
      <c r="O19" s="5" t="s">
        <v>22</v>
      </c>
      <c r="P19" s="5" t="s">
        <v>22</v>
      </c>
      <c r="Q19" s="5" t="s">
        <v>22</v>
      </c>
      <c r="R19" s="34">
        <v>2200000</v>
      </c>
      <c r="S19" s="5"/>
      <c r="T19" s="5"/>
      <c r="U19" s="5"/>
      <c r="V19" s="5"/>
    </row>
    <row r="20" spans="1:18" s="5" customFormat="1" ht="15.75">
      <c r="A20" s="5">
        <v>1</v>
      </c>
      <c r="B20" s="5" t="s">
        <v>18</v>
      </c>
      <c r="C20" s="5" t="s">
        <v>19</v>
      </c>
      <c r="D20" s="5" t="s">
        <v>20</v>
      </c>
      <c r="E20" s="5" t="s">
        <v>21</v>
      </c>
      <c r="F20" s="5" t="s">
        <v>22</v>
      </c>
      <c r="G20" s="5" t="s">
        <v>22</v>
      </c>
      <c r="H20" s="5" t="s">
        <v>22</v>
      </c>
      <c r="K20" s="5" t="s">
        <v>22</v>
      </c>
      <c r="L20" s="5" t="s">
        <v>22</v>
      </c>
      <c r="M20" s="5" t="s">
        <v>22</v>
      </c>
      <c r="O20" s="5" t="s">
        <v>22</v>
      </c>
      <c r="P20" s="5" t="s">
        <v>22</v>
      </c>
      <c r="Q20" s="5" t="s">
        <v>22</v>
      </c>
      <c r="R20" s="34">
        <f>3600000+2600000</f>
        <v>6200000</v>
      </c>
    </row>
    <row r="21" spans="1:18" s="5" customFormat="1" ht="15.75">
      <c r="A21" s="5">
        <v>6</v>
      </c>
      <c r="B21" s="5" t="s">
        <v>33</v>
      </c>
      <c r="C21" s="5" t="s">
        <v>19</v>
      </c>
      <c r="D21" s="5" t="s">
        <v>34</v>
      </c>
      <c r="E21" s="5" t="s">
        <v>28</v>
      </c>
      <c r="F21" s="5" t="s">
        <v>22</v>
      </c>
      <c r="G21" s="5" t="s">
        <v>22</v>
      </c>
      <c r="K21" s="5" t="s">
        <v>22</v>
      </c>
      <c r="L21" s="5" t="s">
        <v>22</v>
      </c>
      <c r="O21" s="5" t="s">
        <v>22</v>
      </c>
      <c r="P21" s="5" t="s">
        <v>22</v>
      </c>
      <c r="Q21" s="5" t="s">
        <v>22</v>
      </c>
      <c r="R21" s="34">
        <v>4600000</v>
      </c>
    </row>
    <row r="22" spans="1:20" s="5" customFormat="1" ht="15.75">
      <c r="A22" s="5">
        <v>65</v>
      </c>
      <c r="B22" s="5" t="s">
        <v>296</v>
      </c>
      <c r="C22" s="5" t="s">
        <v>297</v>
      </c>
      <c r="D22" s="6">
        <v>29502</v>
      </c>
      <c r="E22" s="5" t="s">
        <v>28</v>
      </c>
      <c r="F22" s="5" t="s">
        <v>22</v>
      </c>
      <c r="G22" s="5" t="s">
        <v>22</v>
      </c>
      <c r="H22" s="5" t="s">
        <v>22</v>
      </c>
      <c r="I22" s="5" t="s">
        <v>22</v>
      </c>
      <c r="J22" s="5" t="s">
        <v>22</v>
      </c>
      <c r="K22" s="5" t="s">
        <v>22</v>
      </c>
      <c r="L22" s="5" t="s">
        <v>22</v>
      </c>
      <c r="M22" s="5" t="s">
        <v>22</v>
      </c>
      <c r="N22" s="5" t="s">
        <v>22</v>
      </c>
      <c r="O22" s="5" t="s">
        <v>22</v>
      </c>
      <c r="P22" s="5" t="s">
        <v>22</v>
      </c>
      <c r="Q22" s="5" t="s">
        <v>22</v>
      </c>
      <c r="R22" s="34">
        <v>7800000</v>
      </c>
      <c r="T22" s="5" t="s">
        <v>298</v>
      </c>
    </row>
    <row r="23" spans="1:22" ht="15.75">
      <c r="A23" s="5">
        <v>11</v>
      </c>
      <c r="B23" s="5" t="s">
        <v>46</v>
      </c>
      <c r="C23" s="5" t="s">
        <v>47</v>
      </c>
      <c r="D23" s="5" t="s">
        <v>196</v>
      </c>
      <c r="E23" s="5" t="s">
        <v>48</v>
      </c>
      <c r="F23" s="5" t="s">
        <v>22</v>
      </c>
      <c r="G23" s="5"/>
      <c r="H23" s="5"/>
      <c r="I23" s="5"/>
      <c r="J23" s="5"/>
      <c r="K23" s="5"/>
      <c r="L23" s="5" t="s">
        <v>22</v>
      </c>
      <c r="M23" s="5"/>
      <c r="N23" s="5"/>
      <c r="O23" s="5" t="s">
        <v>22</v>
      </c>
      <c r="P23" s="5" t="s">
        <v>22</v>
      </c>
      <c r="Q23" s="5"/>
      <c r="R23" s="34">
        <v>3000000</v>
      </c>
      <c r="S23" s="5"/>
      <c r="T23" s="5"/>
      <c r="U23" s="5"/>
      <c r="V23" s="5"/>
    </row>
    <row r="24" spans="1:22" ht="15.75">
      <c r="A24" s="5">
        <v>75</v>
      </c>
      <c r="B24" s="5" t="s">
        <v>326</v>
      </c>
      <c r="C24" s="5" t="s">
        <v>47</v>
      </c>
      <c r="D24" s="6">
        <v>33247</v>
      </c>
      <c r="E24" s="5" t="s">
        <v>28</v>
      </c>
      <c r="F24" s="5" t="s">
        <v>22</v>
      </c>
      <c r="G24" s="5" t="s">
        <v>22</v>
      </c>
      <c r="H24" s="5" t="s">
        <v>22</v>
      </c>
      <c r="I24" s="5"/>
      <c r="J24" s="5"/>
      <c r="K24" s="5" t="s">
        <v>22</v>
      </c>
      <c r="L24" s="5" t="s">
        <v>22</v>
      </c>
      <c r="M24" s="5"/>
      <c r="N24" s="5"/>
      <c r="O24" s="5" t="s">
        <v>22</v>
      </c>
      <c r="P24" s="5" t="s">
        <v>22</v>
      </c>
      <c r="Q24" s="5" t="s">
        <v>22</v>
      </c>
      <c r="R24" s="34">
        <f>2200000+3600000</f>
        <v>5800000</v>
      </c>
      <c r="S24" s="5"/>
      <c r="T24" s="5"/>
      <c r="U24" s="5"/>
      <c r="V24" s="5"/>
    </row>
    <row r="25" spans="1:18" s="5" customFormat="1" ht="15.75">
      <c r="A25" s="5">
        <v>50</v>
      </c>
      <c r="B25" s="5" t="s">
        <v>238</v>
      </c>
      <c r="C25" s="5" t="s">
        <v>78</v>
      </c>
      <c r="D25" s="5" t="s">
        <v>239</v>
      </c>
      <c r="E25" s="5" t="s">
        <v>240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 t="s">
        <v>22</v>
      </c>
      <c r="P25" s="5" t="s">
        <v>22</v>
      </c>
      <c r="Q25" s="5" t="s">
        <v>22</v>
      </c>
      <c r="R25" s="34">
        <v>3800000</v>
      </c>
    </row>
    <row r="26" spans="1:18" s="5" customFormat="1" ht="15.75">
      <c r="A26" s="5">
        <v>2</v>
      </c>
      <c r="B26" s="5" t="s">
        <v>23</v>
      </c>
      <c r="C26" s="5" t="s">
        <v>24</v>
      </c>
      <c r="D26" s="6">
        <v>33064</v>
      </c>
      <c r="E26" s="5" t="s">
        <v>25</v>
      </c>
      <c r="F26" s="5" t="s">
        <v>22</v>
      </c>
      <c r="G26" s="5" t="s">
        <v>22</v>
      </c>
      <c r="K26" s="5" t="s">
        <v>22</v>
      </c>
      <c r="L26" s="5" t="s">
        <v>22</v>
      </c>
      <c r="O26" s="5" t="s">
        <v>22</v>
      </c>
      <c r="P26" s="5" t="s">
        <v>22</v>
      </c>
      <c r="Q26" s="5" t="s">
        <v>22</v>
      </c>
      <c r="R26" s="34">
        <f>1600000+2200000</f>
        <v>3800000</v>
      </c>
    </row>
    <row r="27" spans="1:18" s="5" customFormat="1" ht="15.75">
      <c r="A27" s="5">
        <v>68</v>
      </c>
      <c r="B27" s="5" t="s">
        <v>306</v>
      </c>
      <c r="C27" s="5" t="s">
        <v>307</v>
      </c>
      <c r="D27" s="6">
        <v>29708</v>
      </c>
      <c r="E27" s="5" t="s">
        <v>258</v>
      </c>
      <c r="L27" s="5" t="s">
        <v>22</v>
      </c>
      <c r="O27" s="5" t="s">
        <v>22</v>
      </c>
      <c r="P27" s="5" t="s">
        <v>22</v>
      </c>
      <c r="Q27" s="5" t="s">
        <v>22</v>
      </c>
      <c r="R27" s="34">
        <v>1800000</v>
      </c>
    </row>
    <row r="28" spans="1:19" ht="15.75">
      <c r="A28" s="5">
        <v>49</v>
      </c>
      <c r="B28" s="1" t="s">
        <v>235</v>
      </c>
      <c r="C28" s="1" t="s">
        <v>236</v>
      </c>
      <c r="D28" s="1" t="s">
        <v>237</v>
      </c>
      <c r="E28" s="1" t="s">
        <v>28</v>
      </c>
      <c r="K28" s="1" t="s">
        <v>22</v>
      </c>
      <c r="L28" s="1" t="s">
        <v>22</v>
      </c>
      <c r="O28" s="1" t="s">
        <v>22</v>
      </c>
      <c r="P28" s="1" t="s">
        <v>22</v>
      </c>
      <c r="Q28" s="1" t="s">
        <v>22</v>
      </c>
      <c r="R28" s="33" t="s">
        <v>272</v>
      </c>
      <c r="S28" s="1" t="s">
        <v>234</v>
      </c>
    </row>
    <row r="29" spans="1:18" s="5" customFormat="1" ht="15.75">
      <c r="A29" s="5">
        <v>63</v>
      </c>
      <c r="B29" s="5" t="s">
        <v>290</v>
      </c>
      <c r="C29" s="5" t="s">
        <v>187</v>
      </c>
      <c r="D29" s="6">
        <v>31322</v>
      </c>
      <c r="E29" s="5" t="s">
        <v>25</v>
      </c>
      <c r="F29" s="5" t="s">
        <v>22</v>
      </c>
      <c r="G29" s="5" t="s">
        <v>22</v>
      </c>
      <c r="H29" s="5" t="s">
        <v>22</v>
      </c>
      <c r="I29" s="5" t="s">
        <v>22</v>
      </c>
      <c r="J29" s="5" t="s">
        <v>22</v>
      </c>
      <c r="K29" s="5" t="s">
        <v>22</v>
      </c>
      <c r="L29" s="5" t="s">
        <v>22</v>
      </c>
      <c r="M29" s="5" t="s">
        <v>22</v>
      </c>
      <c r="N29" s="5" t="s">
        <v>22</v>
      </c>
      <c r="O29" s="5" t="s">
        <v>22</v>
      </c>
      <c r="P29" s="5" t="s">
        <v>22</v>
      </c>
      <c r="Q29" s="5" t="s">
        <v>22</v>
      </c>
      <c r="R29" s="34">
        <v>7800000</v>
      </c>
    </row>
    <row r="30" spans="1:22" ht="15.75">
      <c r="A30" s="5">
        <v>58</v>
      </c>
      <c r="B30" s="5" t="s">
        <v>265</v>
      </c>
      <c r="C30" s="5" t="s">
        <v>266</v>
      </c>
      <c r="D30" s="5" t="s">
        <v>267</v>
      </c>
      <c r="E30" s="5" t="s">
        <v>268</v>
      </c>
      <c r="F30" s="5" t="s">
        <v>22</v>
      </c>
      <c r="G30" s="5" t="s">
        <v>22</v>
      </c>
      <c r="H30" s="5"/>
      <c r="I30" s="5"/>
      <c r="J30" s="5"/>
      <c r="K30" s="5"/>
      <c r="L30" s="5" t="s">
        <v>22</v>
      </c>
      <c r="M30" s="5"/>
      <c r="N30" s="5"/>
      <c r="O30" s="5" t="s">
        <v>22</v>
      </c>
      <c r="P30" s="5" t="s">
        <v>22</v>
      </c>
      <c r="Q30" s="5"/>
      <c r="R30" s="34">
        <v>3800000</v>
      </c>
      <c r="S30" s="5"/>
      <c r="T30" s="5"/>
      <c r="U30" s="5"/>
      <c r="V30" s="5"/>
    </row>
    <row r="31" spans="1:18" s="5" customFormat="1" ht="15.75">
      <c r="A31" s="5">
        <v>24</v>
      </c>
      <c r="B31" s="5" t="s">
        <v>84</v>
      </c>
      <c r="C31" s="5" t="s">
        <v>85</v>
      </c>
      <c r="D31" s="5" t="s">
        <v>86</v>
      </c>
      <c r="E31" s="5" t="s">
        <v>28</v>
      </c>
      <c r="F31" s="37"/>
      <c r="G31" s="37"/>
      <c r="H31" s="37"/>
      <c r="K31" s="5" t="s">
        <v>22</v>
      </c>
      <c r="L31" s="5" t="s">
        <v>22</v>
      </c>
      <c r="O31" s="5" t="s">
        <v>22</v>
      </c>
      <c r="P31" s="5" t="s">
        <v>22</v>
      </c>
      <c r="Q31" s="5" t="s">
        <v>22</v>
      </c>
      <c r="R31" s="34">
        <v>2200000</v>
      </c>
    </row>
    <row r="32" spans="1:22" ht="15.75">
      <c r="A32" s="5">
        <v>39</v>
      </c>
      <c r="B32" s="4" t="s">
        <v>191</v>
      </c>
      <c r="C32" s="4" t="s">
        <v>85</v>
      </c>
      <c r="D32" s="35"/>
      <c r="E32" s="4" t="s">
        <v>51</v>
      </c>
      <c r="F32" s="4"/>
      <c r="G32" s="4"/>
      <c r="H32" s="4"/>
      <c r="I32" s="4" t="s">
        <v>22</v>
      </c>
      <c r="J32" s="4" t="s">
        <v>22</v>
      </c>
      <c r="K32" s="4" t="s">
        <v>22</v>
      </c>
      <c r="L32" s="4" t="s">
        <v>22</v>
      </c>
      <c r="M32" s="4" t="s">
        <v>22</v>
      </c>
      <c r="N32" s="4" t="s">
        <v>22</v>
      </c>
      <c r="O32" s="4" t="s">
        <v>22</v>
      </c>
      <c r="P32" s="4" t="s">
        <v>22</v>
      </c>
      <c r="Q32" s="4" t="s">
        <v>22</v>
      </c>
      <c r="R32" s="36">
        <v>4200000</v>
      </c>
      <c r="S32" s="4" t="s">
        <v>192</v>
      </c>
      <c r="T32" s="4"/>
      <c r="U32" s="4"/>
      <c r="V32" s="4"/>
    </row>
    <row r="33" spans="1:18" s="5" customFormat="1" ht="15.75">
      <c r="A33" s="5">
        <v>41</v>
      </c>
      <c r="B33" s="5" t="s">
        <v>201</v>
      </c>
      <c r="C33" s="5" t="s">
        <v>85</v>
      </c>
      <c r="D33" s="6" t="s">
        <v>200</v>
      </c>
      <c r="E33" s="5" t="s">
        <v>28</v>
      </c>
      <c r="H33" s="5" t="s">
        <v>22</v>
      </c>
      <c r="K33" s="5" t="s">
        <v>22</v>
      </c>
      <c r="L33" s="5" t="s">
        <v>22</v>
      </c>
      <c r="O33" s="5" t="s">
        <v>22</v>
      </c>
      <c r="P33" s="5" t="s">
        <v>22</v>
      </c>
      <c r="Q33" s="5" t="s">
        <v>22</v>
      </c>
      <c r="R33" s="34">
        <v>3400000</v>
      </c>
    </row>
    <row r="34" spans="1:18" s="5" customFormat="1" ht="15.75">
      <c r="A34" s="5">
        <v>64</v>
      </c>
      <c r="B34" s="5" t="s">
        <v>292</v>
      </c>
      <c r="C34" s="5" t="s">
        <v>293</v>
      </c>
      <c r="D34" s="5" t="s">
        <v>294</v>
      </c>
      <c r="E34" s="5" t="s">
        <v>28</v>
      </c>
      <c r="I34" s="5" t="s">
        <v>22</v>
      </c>
      <c r="J34" s="5" t="s">
        <v>22</v>
      </c>
      <c r="K34" s="5" t="s">
        <v>22</v>
      </c>
      <c r="L34" s="5" t="s">
        <v>22</v>
      </c>
      <c r="M34" s="5" t="s">
        <v>22</v>
      </c>
      <c r="N34" s="5" t="s">
        <v>22</v>
      </c>
      <c r="O34" s="5" t="s">
        <v>22</v>
      </c>
      <c r="P34" s="5" t="s">
        <v>22</v>
      </c>
      <c r="Q34" s="5" t="s">
        <v>22</v>
      </c>
      <c r="R34" s="34">
        <v>4200000</v>
      </c>
    </row>
    <row r="35" spans="1:22" s="4" customFormat="1" ht="15.75">
      <c r="A35" s="5">
        <v>33</v>
      </c>
      <c r="B35" s="5" t="s">
        <v>137</v>
      </c>
      <c r="C35" s="5" t="s">
        <v>81</v>
      </c>
      <c r="D35" s="6">
        <v>31232</v>
      </c>
      <c r="E35" s="5" t="s">
        <v>40</v>
      </c>
      <c r="F35" s="37" t="s">
        <v>22</v>
      </c>
      <c r="G35" s="37" t="s">
        <v>22</v>
      </c>
      <c r="H35" s="37" t="s">
        <v>22</v>
      </c>
      <c r="I35" s="5"/>
      <c r="J35" s="5"/>
      <c r="K35" s="5" t="s">
        <v>22</v>
      </c>
      <c r="L35" s="5" t="s">
        <v>22</v>
      </c>
      <c r="M35" s="5"/>
      <c r="N35" s="5"/>
      <c r="O35" s="5" t="s">
        <v>22</v>
      </c>
      <c r="P35" s="5" t="s">
        <v>22</v>
      </c>
      <c r="Q35" s="5" t="s">
        <v>22</v>
      </c>
      <c r="R35" s="34">
        <f>11*200000+3600000</f>
        <v>5800000</v>
      </c>
      <c r="S35" s="5" t="s">
        <v>173</v>
      </c>
      <c r="T35" s="5"/>
      <c r="U35" s="5"/>
      <c r="V35" s="5"/>
    </row>
    <row r="36" spans="1:22" ht="15.75">
      <c r="A36" s="5">
        <v>44</v>
      </c>
      <c r="B36" s="5" t="s">
        <v>210</v>
      </c>
      <c r="C36" s="5" t="s">
        <v>211</v>
      </c>
      <c r="D36" s="5" t="s">
        <v>212</v>
      </c>
      <c r="E36" s="5" t="s">
        <v>28</v>
      </c>
      <c r="F36" s="5"/>
      <c r="G36" s="5"/>
      <c r="H36" s="5"/>
      <c r="I36" s="5"/>
      <c r="J36" s="5"/>
      <c r="K36" s="5" t="s">
        <v>22</v>
      </c>
      <c r="L36" s="5" t="s">
        <v>22</v>
      </c>
      <c r="M36" s="5"/>
      <c r="N36" s="5"/>
      <c r="O36" s="5" t="s">
        <v>22</v>
      </c>
      <c r="P36" s="5" t="s">
        <v>22</v>
      </c>
      <c r="Q36" s="5" t="s">
        <v>22</v>
      </c>
      <c r="R36" s="34">
        <v>2200000</v>
      </c>
      <c r="S36" s="5" t="s">
        <v>206</v>
      </c>
      <c r="T36" s="5"/>
      <c r="U36" s="5"/>
      <c r="V36" s="5"/>
    </row>
    <row r="37" spans="1:18" s="5" customFormat="1" ht="15.75">
      <c r="A37" s="5">
        <v>57</v>
      </c>
      <c r="B37" s="5" t="s">
        <v>259</v>
      </c>
      <c r="C37" s="5" t="s">
        <v>260</v>
      </c>
      <c r="D37" s="5" t="s">
        <v>261</v>
      </c>
      <c r="E37" s="5" t="s">
        <v>28</v>
      </c>
      <c r="G37" s="5" t="s">
        <v>22</v>
      </c>
      <c r="L37" s="5" t="s">
        <v>22</v>
      </c>
      <c r="O37" s="5" t="s">
        <v>22</v>
      </c>
      <c r="P37" s="5" t="s">
        <v>22</v>
      </c>
      <c r="Q37" s="5" t="s">
        <v>22</v>
      </c>
      <c r="R37" s="34">
        <v>2600000</v>
      </c>
    </row>
    <row r="38" spans="1:18" s="5" customFormat="1" ht="15.75">
      <c r="A38" s="5">
        <v>31</v>
      </c>
      <c r="B38" s="5" t="s">
        <v>101</v>
      </c>
      <c r="C38" s="5" t="s">
        <v>102</v>
      </c>
      <c r="D38" s="6" t="s">
        <v>111</v>
      </c>
      <c r="E38" s="5" t="s">
        <v>28</v>
      </c>
      <c r="F38" s="5" t="s">
        <v>22</v>
      </c>
      <c r="G38" s="5" t="s">
        <v>22</v>
      </c>
      <c r="H38" s="5" t="s">
        <v>22</v>
      </c>
      <c r="K38" s="5" t="s">
        <v>22</v>
      </c>
      <c r="L38" s="5" t="s">
        <v>22</v>
      </c>
      <c r="O38" s="5" t="s">
        <v>22</v>
      </c>
      <c r="P38" s="5" t="s">
        <v>22</v>
      </c>
      <c r="Q38" s="5" t="s">
        <v>22</v>
      </c>
      <c r="R38" s="34">
        <f>2200000+3600000</f>
        <v>5800000</v>
      </c>
    </row>
    <row r="39" spans="1:22" ht="15.75">
      <c r="A39" s="5">
        <v>28</v>
      </c>
      <c r="B39" s="5" t="s">
        <v>94</v>
      </c>
      <c r="C39" s="5" t="s">
        <v>95</v>
      </c>
      <c r="D39" s="5" t="s">
        <v>96</v>
      </c>
      <c r="E39" s="5" t="s">
        <v>92</v>
      </c>
      <c r="F39" s="5" t="s">
        <v>22</v>
      </c>
      <c r="G39" s="5" t="s">
        <v>22</v>
      </c>
      <c r="H39" s="5"/>
      <c r="I39" s="5" t="s">
        <v>22</v>
      </c>
      <c r="J39" s="5" t="s">
        <v>22</v>
      </c>
      <c r="K39" s="5" t="s">
        <v>22</v>
      </c>
      <c r="L39" s="5" t="s">
        <v>22</v>
      </c>
      <c r="M39" s="5" t="s">
        <v>22</v>
      </c>
      <c r="N39" s="5" t="s">
        <v>22</v>
      </c>
      <c r="O39" s="5" t="s">
        <v>22</v>
      </c>
      <c r="P39" s="5" t="s">
        <v>22</v>
      </c>
      <c r="Q39" s="5" t="s">
        <v>22</v>
      </c>
      <c r="R39" s="34">
        <v>2400000</v>
      </c>
      <c r="S39" s="5" t="s">
        <v>281</v>
      </c>
      <c r="T39" s="5"/>
      <c r="U39" s="5"/>
      <c r="V39" s="5"/>
    </row>
    <row r="40" spans="1:22" s="5" customFormat="1" ht="15.75">
      <c r="A40" s="5">
        <v>32</v>
      </c>
      <c r="B40" s="1" t="s">
        <v>112</v>
      </c>
      <c r="C40" s="1" t="s">
        <v>95</v>
      </c>
      <c r="D40" s="3" t="s">
        <v>113</v>
      </c>
      <c r="E40" s="1" t="s">
        <v>21</v>
      </c>
      <c r="F40" s="1" t="s">
        <v>22</v>
      </c>
      <c r="G40" s="1" t="s">
        <v>22</v>
      </c>
      <c r="H40" s="1" t="s">
        <v>22</v>
      </c>
      <c r="I40" s="1"/>
      <c r="J40" s="1"/>
      <c r="K40" s="1" t="s">
        <v>22</v>
      </c>
      <c r="L40" s="1" t="s">
        <v>22</v>
      </c>
      <c r="M40" s="1"/>
      <c r="N40" s="1"/>
      <c r="O40" s="1" t="s">
        <v>22</v>
      </c>
      <c r="P40" s="1" t="s">
        <v>22</v>
      </c>
      <c r="Q40" s="1" t="s">
        <v>22</v>
      </c>
      <c r="R40" s="1" t="s">
        <v>75</v>
      </c>
      <c r="T40" s="1"/>
      <c r="U40" s="1"/>
      <c r="V40" s="1"/>
    </row>
    <row r="41" spans="1:18" s="5" customFormat="1" ht="15.75">
      <c r="A41" s="5">
        <v>10</v>
      </c>
      <c r="B41" s="5" t="s">
        <v>44</v>
      </c>
      <c r="C41" s="5" t="s">
        <v>45</v>
      </c>
      <c r="D41" s="6">
        <v>31726</v>
      </c>
      <c r="E41" s="5" t="s">
        <v>28</v>
      </c>
      <c r="K41" s="5" t="s">
        <v>22</v>
      </c>
      <c r="L41" s="5" t="s">
        <v>22</v>
      </c>
      <c r="O41" s="5" t="s">
        <v>22</v>
      </c>
      <c r="P41" s="5" t="s">
        <v>22</v>
      </c>
      <c r="Q41" s="5" t="s">
        <v>22</v>
      </c>
      <c r="R41" s="34">
        <v>2200000</v>
      </c>
    </row>
    <row r="42" spans="1:22" ht="15.75">
      <c r="A42" s="5">
        <v>17</v>
      </c>
      <c r="B42" s="5" t="s">
        <v>63</v>
      </c>
      <c r="C42" s="5" t="s">
        <v>45</v>
      </c>
      <c r="D42" s="6">
        <v>27464</v>
      </c>
      <c r="E42" s="5" t="s">
        <v>28</v>
      </c>
      <c r="F42" s="5"/>
      <c r="G42" s="5" t="s">
        <v>22</v>
      </c>
      <c r="H42" s="5"/>
      <c r="I42" s="5"/>
      <c r="J42" s="5"/>
      <c r="K42" s="5" t="s">
        <v>22</v>
      </c>
      <c r="L42" s="5" t="s">
        <v>22</v>
      </c>
      <c r="M42" s="5" t="s">
        <v>22</v>
      </c>
      <c r="N42" s="5"/>
      <c r="O42" s="5" t="s">
        <v>22</v>
      </c>
      <c r="P42" s="5" t="s">
        <v>22</v>
      </c>
      <c r="Q42" s="5"/>
      <c r="R42" s="34">
        <v>3000000</v>
      </c>
      <c r="S42" s="5"/>
      <c r="T42" s="5"/>
      <c r="U42" s="5"/>
      <c r="V42" s="5"/>
    </row>
    <row r="43" spans="1:22" ht="15.75">
      <c r="A43" s="5">
        <v>43</v>
      </c>
      <c r="B43" s="5" t="s">
        <v>207</v>
      </c>
      <c r="C43" s="5" t="s">
        <v>45</v>
      </c>
      <c r="D43" s="5" t="s">
        <v>208</v>
      </c>
      <c r="E43" s="5" t="s">
        <v>51</v>
      </c>
      <c r="F43" s="5" t="s">
        <v>22</v>
      </c>
      <c r="G43" s="5" t="s">
        <v>22</v>
      </c>
      <c r="H43" s="5" t="s">
        <v>22</v>
      </c>
      <c r="I43" s="5" t="s">
        <v>22</v>
      </c>
      <c r="J43" s="5" t="s">
        <v>22</v>
      </c>
      <c r="K43" s="5" t="s">
        <v>22</v>
      </c>
      <c r="L43" s="5" t="s">
        <v>22</v>
      </c>
      <c r="M43" s="5" t="s">
        <v>22</v>
      </c>
      <c r="N43" s="5" t="s">
        <v>22</v>
      </c>
      <c r="O43" s="5" t="s">
        <v>22</v>
      </c>
      <c r="P43" s="5" t="s">
        <v>22</v>
      </c>
      <c r="Q43" s="5" t="s">
        <v>22</v>
      </c>
      <c r="R43" s="34">
        <v>7800000</v>
      </c>
      <c r="S43" s="5" t="s">
        <v>209</v>
      </c>
      <c r="T43" s="5"/>
      <c r="U43" s="5"/>
      <c r="V43" s="5"/>
    </row>
    <row r="44" spans="1:18" s="5" customFormat="1" ht="15.75">
      <c r="A44" s="5">
        <v>19</v>
      </c>
      <c r="B44" s="5" t="s">
        <v>69</v>
      </c>
      <c r="C44" s="5" t="s">
        <v>68</v>
      </c>
      <c r="D44" s="5" t="s">
        <v>70</v>
      </c>
      <c r="E44" s="5" t="s">
        <v>28</v>
      </c>
      <c r="F44" s="5" t="s">
        <v>22</v>
      </c>
      <c r="G44" s="5" t="s">
        <v>22</v>
      </c>
      <c r="R44" s="34">
        <v>2400000</v>
      </c>
    </row>
    <row r="45" spans="1:22" ht="15.75">
      <c r="A45" s="5">
        <v>36</v>
      </c>
      <c r="B45" s="5" t="s">
        <v>180</v>
      </c>
      <c r="C45" s="5" t="s">
        <v>181</v>
      </c>
      <c r="D45" s="6" t="s">
        <v>182</v>
      </c>
      <c r="E45" s="5" t="s">
        <v>28</v>
      </c>
      <c r="F45" s="5" t="s">
        <v>22</v>
      </c>
      <c r="G45" s="5" t="s">
        <v>22</v>
      </c>
      <c r="H45" s="5" t="s">
        <v>22</v>
      </c>
      <c r="I45" s="5"/>
      <c r="J45" s="5"/>
      <c r="K45" s="5"/>
      <c r="L45" s="5" t="s">
        <v>22</v>
      </c>
      <c r="M45" s="5"/>
      <c r="N45" s="5"/>
      <c r="O45" s="5" t="s">
        <v>22</v>
      </c>
      <c r="P45" s="5" t="s">
        <v>22</v>
      </c>
      <c r="Q45" s="5" t="s">
        <v>22</v>
      </c>
      <c r="R45" s="34">
        <v>5400000</v>
      </c>
      <c r="S45" s="5" t="s">
        <v>229</v>
      </c>
      <c r="T45" s="5"/>
      <c r="U45" s="5"/>
      <c r="V45" s="5"/>
    </row>
    <row r="46" spans="1:22" ht="15.75">
      <c r="A46" s="5">
        <v>25</v>
      </c>
      <c r="B46" s="5" t="s">
        <v>88</v>
      </c>
      <c r="C46" s="5" t="s">
        <v>87</v>
      </c>
      <c r="D46" s="5" t="s">
        <v>89</v>
      </c>
      <c r="E46" s="5" t="s">
        <v>55</v>
      </c>
      <c r="F46" s="5" t="s">
        <v>22</v>
      </c>
      <c r="G46" s="5" t="s">
        <v>22</v>
      </c>
      <c r="H46" s="5" t="s">
        <v>22</v>
      </c>
      <c r="I46" s="5"/>
      <c r="J46" s="5"/>
      <c r="K46" s="5" t="s">
        <v>22</v>
      </c>
      <c r="L46" s="5" t="s">
        <v>22</v>
      </c>
      <c r="M46" s="5"/>
      <c r="N46" s="5"/>
      <c r="O46" s="5" t="s">
        <v>22</v>
      </c>
      <c r="P46" s="5" t="s">
        <v>22</v>
      </c>
      <c r="Q46" s="5" t="s">
        <v>22</v>
      </c>
      <c r="R46" s="34">
        <f>2200000+3600000</f>
        <v>5800000</v>
      </c>
      <c r="S46" s="5"/>
      <c r="T46" s="5"/>
      <c r="U46" s="5"/>
      <c r="V46" s="5"/>
    </row>
    <row r="47" spans="1:18" s="5" customFormat="1" ht="15.75">
      <c r="A47" s="5">
        <v>23</v>
      </c>
      <c r="B47" s="5" t="s">
        <v>62</v>
      </c>
      <c r="C47" s="5" t="s">
        <v>284</v>
      </c>
      <c r="D47" s="5" t="s">
        <v>83</v>
      </c>
      <c r="E47" s="5" t="s">
        <v>21</v>
      </c>
      <c r="F47" s="37" t="s">
        <v>22</v>
      </c>
      <c r="G47" s="37" t="s">
        <v>22</v>
      </c>
      <c r="H47" s="37" t="s">
        <v>22</v>
      </c>
      <c r="K47" s="5" t="s">
        <v>22</v>
      </c>
      <c r="L47" s="5" t="s">
        <v>22</v>
      </c>
      <c r="O47" s="5" t="s">
        <v>22</v>
      </c>
      <c r="P47" s="5" t="s">
        <v>22</v>
      </c>
      <c r="R47" s="34">
        <v>5400000</v>
      </c>
    </row>
    <row r="48" spans="1:18" s="5" customFormat="1" ht="15.75">
      <c r="A48" s="5">
        <v>51</v>
      </c>
      <c r="B48" s="5" t="s">
        <v>242</v>
      </c>
      <c r="C48" s="5" t="s">
        <v>243</v>
      </c>
      <c r="D48" s="5" t="s">
        <v>291</v>
      </c>
      <c r="E48" s="5" t="s">
        <v>244</v>
      </c>
      <c r="K48" s="5" t="s">
        <v>22</v>
      </c>
      <c r="L48" s="5" t="s">
        <v>22</v>
      </c>
      <c r="O48" s="5" t="s">
        <v>22</v>
      </c>
      <c r="P48" s="5" t="s">
        <v>22</v>
      </c>
      <c r="Q48" s="5" t="s">
        <v>22</v>
      </c>
      <c r="R48" s="34">
        <v>2200000</v>
      </c>
    </row>
    <row r="49" spans="1:22" s="5" customFormat="1" ht="15.75">
      <c r="A49" s="5">
        <v>59</v>
      </c>
      <c r="B49" s="5" t="s">
        <v>269</v>
      </c>
      <c r="C49" s="5" t="s">
        <v>270</v>
      </c>
      <c r="D49" s="5" t="s">
        <v>271</v>
      </c>
      <c r="E49" s="5" t="s">
        <v>25</v>
      </c>
      <c r="F49" s="5" t="s">
        <v>22</v>
      </c>
      <c r="G49" s="5" t="s">
        <v>22</v>
      </c>
      <c r="H49" s="5" t="s">
        <v>22</v>
      </c>
      <c r="K49" s="5" t="s">
        <v>22</v>
      </c>
      <c r="L49" s="5" t="s">
        <v>22</v>
      </c>
      <c r="M49" s="5" t="s">
        <v>22</v>
      </c>
      <c r="N49" s="5" t="s">
        <v>22</v>
      </c>
      <c r="O49" s="5" t="s">
        <v>22</v>
      </c>
      <c r="P49" s="5" t="s">
        <v>22</v>
      </c>
      <c r="Q49" s="5" t="s">
        <v>22</v>
      </c>
      <c r="R49" s="34">
        <v>6600000</v>
      </c>
      <c r="V49" s="5" t="s">
        <v>285</v>
      </c>
    </row>
    <row r="50" spans="1:18" s="5" customFormat="1" ht="15.75">
      <c r="A50" s="5">
        <v>4</v>
      </c>
      <c r="B50" s="5" t="s">
        <v>29</v>
      </c>
      <c r="C50" s="5" t="s">
        <v>30</v>
      </c>
      <c r="D50" s="6">
        <v>30353</v>
      </c>
      <c r="E50" s="5" t="s">
        <v>28</v>
      </c>
      <c r="G50" s="5" t="s">
        <v>22</v>
      </c>
      <c r="H50" s="5" t="s">
        <v>22</v>
      </c>
      <c r="K50" s="5" t="s">
        <v>22</v>
      </c>
      <c r="L50" s="5" t="s">
        <v>22</v>
      </c>
      <c r="O50" s="5" t="s">
        <v>22</v>
      </c>
      <c r="P50" s="5" t="s">
        <v>22</v>
      </c>
      <c r="Q50" s="5" t="s">
        <v>22</v>
      </c>
      <c r="R50" s="34">
        <v>4200000</v>
      </c>
    </row>
    <row r="51" spans="1:19" s="5" customFormat="1" ht="15.75">
      <c r="A51" s="5">
        <v>42</v>
      </c>
      <c r="B51" s="5" t="s">
        <v>203</v>
      </c>
      <c r="C51" s="5" t="s">
        <v>204</v>
      </c>
      <c r="D51" s="6" t="s">
        <v>205</v>
      </c>
      <c r="E51" s="5" t="s">
        <v>25</v>
      </c>
      <c r="K51" s="5" t="s">
        <v>22</v>
      </c>
      <c r="L51" s="5" t="s">
        <v>22</v>
      </c>
      <c r="O51" s="5" t="s">
        <v>22</v>
      </c>
      <c r="P51" s="5" t="s">
        <v>22</v>
      </c>
      <c r="Q51" s="5" t="s">
        <v>22</v>
      </c>
      <c r="R51" s="34">
        <v>2200000</v>
      </c>
      <c r="S51" s="5" t="s">
        <v>206</v>
      </c>
    </row>
    <row r="52" spans="1:18" s="5" customFormat="1" ht="15.75">
      <c r="A52" s="5">
        <v>66</v>
      </c>
      <c r="B52" s="5" t="s">
        <v>301</v>
      </c>
      <c r="C52" s="5" t="s">
        <v>302</v>
      </c>
      <c r="D52" s="5" t="s">
        <v>303</v>
      </c>
      <c r="E52" s="5" t="s">
        <v>28</v>
      </c>
      <c r="F52" s="5" t="s">
        <v>22</v>
      </c>
      <c r="G52" s="5" t="s">
        <v>22</v>
      </c>
      <c r="H52" s="5" t="s">
        <v>22</v>
      </c>
      <c r="I52" s="5" t="s">
        <v>22</v>
      </c>
      <c r="K52" s="5" t="s">
        <v>22</v>
      </c>
      <c r="R52" s="34">
        <v>4600000</v>
      </c>
    </row>
    <row r="53" spans="1:22" ht="15.75">
      <c r="A53" s="5">
        <v>47</v>
      </c>
      <c r="B53" s="5" t="s">
        <v>230</v>
      </c>
      <c r="C53" s="5" t="s">
        <v>231</v>
      </c>
      <c r="D53" s="5" t="s">
        <v>232</v>
      </c>
      <c r="E53" s="5" t="s">
        <v>28</v>
      </c>
      <c r="F53" s="5"/>
      <c r="G53" s="5" t="s">
        <v>22</v>
      </c>
      <c r="H53" s="5"/>
      <c r="I53" s="5"/>
      <c r="J53" s="5"/>
      <c r="K53" s="5" t="s">
        <v>22</v>
      </c>
      <c r="L53" s="5"/>
      <c r="M53" s="5"/>
      <c r="N53" s="5"/>
      <c r="O53" s="5" t="s">
        <v>22</v>
      </c>
      <c r="P53" s="5"/>
      <c r="Q53" s="5" t="s">
        <v>22</v>
      </c>
      <c r="R53" s="34">
        <v>2000000</v>
      </c>
      <c r="S53" s="5"/>
      <c r="T53" s="5"/>
      <c r="U53" s="5"/>
      <c r="V53" s="5"/>
    </row>
    <row r="54" spans="1:18" s="5" customFormat="1" ht="15.75">
      <c r="A54" s="5">
        <v>30</v>
      </c>
      <c r="B54" s="5" t="s">
        <v>98</v>
      </c>
      <c r="C54" s="5" t="s">
        <v>99</v>
      </c>
      <c r="D54" s="6">
        <v>25212</v>
      </c>
      <c r="E54" s="5" t="s">
        <v>25</v>
      </c>
      <c r="L54" s="5" t="s">
        <v>22</v>
      </c>
      <c r="Q54" s="5" t="s">
        <v>22</v>
      </c>
      <c r="R54" s="34">
        <v>1000000</v>
      </c>
    </row>
    <row r="55" spans="1:18" s="5" customFormat="1" ht="15.75">
      <c r="A55" s="5">
        <v>55</v>
      </c>
      <c r="B55" s="5" t="s">
        <v>252</v>
      </c>
      <c r="C55" s="5" t="s">
        <v>253</v>
      </c>
      <c r="D55" s="6">
        <v>32729</v>
      </c>
      <c r="E55" s="5" t="s">
        <v>92</v>
      </c>
      <c r="K55" s="5" t="s">
        <v>22</v>
      </c>
      <c r="L55" s="5" t="s">
        <v>22</v>
      </c>
      <c r="O55" s="5" t="s">
        <v>22</v>
      </c>
      <c r="P55" s="5" t="s">
        <v>22</v>
      </c>
      <c r="Q55" s="5" t="s">
        <v>22</v>
      </c>
      <c r="R55" s="34">
        <v>2200000</v>
      </c>
    </row>
    <row r="56" spans="1:18" s="5" customFormat="1" ht="15.75">
      <c r="A56" s="5">
        <v>8</v>
      </c>
      <c r="B56" s="5" t="s">
        <v>38</v>
      </c>
      <c r="C56" s="5" t="s">
        <v>39</v>
      </c>
      <c r="D56" s="6">
        <v>31208</v>
      </c>
      <c r="E56" s="5" t="s">
        <v>40</v>
      </c>
      <c r="F56" s="5" t="s">
        <v>22</v>
      </c>
      <c r="G56" s="5" t="s">
        <v>22</v>
      </c>
      <c r="H56" s="5" t="s">
        <v>22</v>
      </c>
      <c r="L56" s="5" t="s">
        <v>22</v>
      </c>
      <c r="O56" s="5" t="s">
        <v>22</v>
      </c>
      <c r="P56" s="5" t="s">
        <v>22</v>
      </c>
      <c r="Q56" s="5" t="s">
        <v>22</v>
      </c>
      <c r="R56" s="34">
        <f>3600000+1800000</f>
        <v>5400000</v>
      </c>
    </row>
    <row r="57" spans="1:18" s="5" customFormat="1" ht="15.75">
      <c r="A57" s="5">
        <v>18</v>
      </c>
      <c r="B57" s="5" t="s">
        <v>64</v>
      </c>
      <c r="C57" s="5" t="s">
        <v>65</v>
      </c>
      <c r="D57" s="5" t="s">
        <v>66</v>
      </c>
      <c r="E57" s="5" t="s">
        <v>318</v>
      </c>
      <c r="I57" s="5" t="s">
        <v>22</v>
      </c>
      <c r="J57" s="5" t="s">
        <v>22</v>
      </c>
      <c r="K57" s="5" t="s">
        <v>22</v>
      </c>
      <c r="L57" s="5" t="s">
        <v>22</v>
      </c>
      <c r="M57" s="5" t="s">
        <v>22</v>
      </c>
      <c r="N57" s="5" t="s">
        <v>22</v>
      </c>
      <c r="O57" s="5" t="s">
        <v>22</v>
      </c>
      <c r="P57" s="5" t="s">
        <v>22</v>
      </c>
      <c r="Q57" s="5" t="s">
        <v>22</v>
      </c>
      <c r="R57" s="34">
        <v>4200000</v>
      </c>
    </row>
    <row r="58" spans="1:18" s="5" customFormat="1" ht="15" customHeight="1">
      <c r="A58" s="5">
        <v>26</v>
      </c>
      <c r="B58" s="5" t="s">
        <v>90</v>
      </c>
      <c r="C58" s="5" t="s">
        <v>91</v>
      </c>
      <c r="D58" s="6">
        <v>32059</v>
      </c>
      <c r="E58" s="5" t="s">
        <v>92</v>
      </c>
      <c r="F58" s="5" t="s">
        <v>22</v>
      </c>
      <c r="G58" s="5" t="s">
        <v>22</v>
      </c>
      <c r="H58" s="5" t="s">
        <v>22</v>
      </c>
      <c r="K58" s="5" t="s">
        <v>22</v>
      </c>
      <c r="L58" s="5" t="s">
        <v>22</v>
      </c>
      <c r="O58" s="5" t="s">
        <v>22</v>
      </c>
      <c r="P58" s="5" t="s">
        <v>22</v>
      </c>
      <c r="Q58" s="5" t="s">
        <v>22</v>
      </c>
      <c r="R58" s="34">
        <f>2200000+3600000</f>
        <v>5800000</v>
      </c>
    </row>
    <row r="59" spans="1:18" s="5" customFormat="1" ht="15.75">
      <c r="A59" s="5">
        <v>62</v>
      </c>
      <c r="B59" s="5" t="s">
        <v>288</v>
      </c>
      <c r="C59" s="5" t="s">
        <v>289</v>
      </c>
      <c r="D59" s="6">
        <v>29647</v>
      </c>
      <c r="E59" s="5" t="s">
        <v>55</v>
      </c>
      <c r="F59" s="5" t="s">
        <v>22</v>
      </c>
      <c r="G59" s="5" t="s">
        <v>22</v>
      </c>
      <c r="H59" s="5" t="s">
        <v>22</v>
      </c>
      <c r="K59" s="5" t="s">
        <v>22</v>
      </c>
      <c r="L59" s="5" t="s">
        <v>22</v>
      </c>
      <c r="M59" s="5" t="s">
        <v>22</v>
      </c>
      <c r="N59" s="5" t="s">
        <v>22</v>
      </c>
      <c r="O59" s="5" t="s">
        <v>22</v>
      </c>
      <c r="P59" s="5" t="s">
        <v>22</v>
      </c>
      <c r="R59" s="34">
        <v>6200000</v>
      </c>
    </row>
    <row r="60" spans="1:18" s="5" customFormat="1" ht="15.75">
      <c r="A60" s="5">
        <v>60</v>
      </c>
      <c r="B60" s="5" t="s">
        <v>49</v>
      </c>
      <c r="C60" s="5" t="s">
        <v>262</v>
      </c>
      <c r="D60" s="5" t="s">
        <v>263</v>
      </c>
      <c r="E60" s="5" t="s">
        <v>240</v>
      </c>
      <c r="G60" s="5" t="s">
        <v>22</v>
      </c>
      <c r="H60" s="5" t="s">
        <v>22</v>
      </c>
      <c r="K60" s="5" t="s">
        <v>22</v>
      </c>
      <c r="L60" s="5" t="s">
        <v>22</v>
      </c>
      <c r="O60" s="5" t="s">
        <v>22</v>
      </c>
      <c r="P60" s="5" t="s">
        <v>22</v>
      </c>
      <c r="Q60" s="5" t="s">
        <v>22</v>
      </c>
      <c r="R60" s="34">
        <f>2000000+2200000</f>
        <v>4200000</v>
      </c>
    </row>
    <row r="61" spans="1:18" s="5" customFormat="1" ht="15.75">
      <c r="A61" s="5">
        <v>73</v>
      </c>
      <c r="B61" s="5" t="s">
        <v>319</v>
      </c>
      <c r="C61" s="5" t="s">
        <v>320</v>
      </c>
      <c r="D61" s="5" t="s">
        <v>321</v>
      </c>
      <c r="E61" s="5" t="s">
        <v>28</v>
      </c>
      <c r="I61" s="5" t="s">
        <v>22</v>
      </c>
      <c r="J61" s="5" t="s">
        <v>22</v>
      </c>
      <c r="K61" s="5" t="s">
        <v>22</v>
      </c>
      <c r="L61" s="5" t="s">
        <v>22</v>
      </c>
      <c r="M61" s="5" t="s">
        <v>22</v>
      </c>
      <c r="N61" s="5" t="s">
        <v>22</v>
      </c>
      <c r="O61" s="5" t="s">
        <v>22</v>
      </c>
      <c r="P61" s="5" t="s">
        <v>22</v>
      </c>
      <c r="Q61" s="5" t="s">
        <v>22</v>
      </c>
      <c r="R61" s="34">
        <v>4200000</v>
      </c>
    </row>
    <row r="62" spans="1:18" s="5" customFormat="1" ht="15.75">
      <c r="A62" s="5">
        <v>74</v>
      </c>
      <c r="B62" s="5" t="s">
        <v>322</v>
      </c>
      <c r="C62" s="5" t="s">
        <v>320</v>
      </c>
      <c r="D62" s="5" t="s">
        <v>323</v>
      </c>
      <c r="E62" s="5" t="s">
        <v>40</v>
      </c>
      <c r="K62" s="5" t="s">
        <v>22</v>
      </c>
      <c r="L62" s="5" t="s">
        <v>22</v>
      </c>
      <c r="O62" s="5" t="s">
        <v>22</v>
      </c>
      <c r="P62" s="5" t="s">
        <v>22</v>
      </c>
      <c r="Q62" s="5" t="s">
        <v>22</v>
      </c>
      <c r="R62" s="34">
        <v>2200000</v>
      </c>
    </row>
    <row r="63" spans="1:19" s="5" customFormat="1" ht="15.75">
      <c r="A63" s="5">
        <v>20</v>
      </c>
      <c r="B63" s="5" t="s">
        <v>71</v>
      </c>
      <c r="C63" s="5" t="s">
        <v>72</v>
      </c>
      <c r="D63" s="5" t="s">
        <v>73</v>
      </c>
      <c r="E63" s="5" t="s">
        <v>74</v>
      </c>
      <c r="F63" s="5" t="s">
        <v>22</v>
      </c>
      <c r="G63" s="5" t="s">
        <v>22</v>
      </c>
      <c r="H63" s="5" t="s">
        <v>22</v>
      </c>
      <c r="K63" s="5" t="s">
        <v>22</v>
      </c>
      <c r="L63" s="5" t="s">
        <v>22</v>
      </c>
      <c r="O63" s="5" t="s">
        <v>22</v>
      </c>
      <c r="P63" s="5" t="s">
        <v>22</v>
      </c>
      <c r="Q63" s="5" t="s">
        <v>22</v>
      </c>
      <c r="R63" s="34">
        <f>800000*4+11*200000</f>
        <v>5400000</v>
      </c>
      <c r="S63" s="5" t="s">
        <v>174</v>
      </c>
    </row>
    <row r="64" spans="1:18" s="5" customFormat="1" ht="15.75">
      <c r="A64" s="5">
        <v>56</v>
      </c>
      <c r="B64" s="5" t="s">
        <v>255</v>
      </c>
      <c r="C64" s="5" t="s">
        <v>72</v>
      </c>
      <c r="D64" s="5" t="s">
        <v>257</v>
      </c>
      <c r="E64" s="5" t="s">
        <v>258</v>
      </c>
      <c r="G64" s="5" t="s">
        <v>22</v>
      </c>
      <c r="L64" s="5" t="s">
        <v>22</v>
      </c>
      <c r="O64" s="5" t="s">
        <v>22</v>
      </c>
      <c r="P64" s="5" t="s">
        <v>22</v>
      </c>
      <c r="Q64" s="5" t="s">
        <v>22</v>
      </c>
      <c r="R64" s="34">
        <v>2600000</v>
      </c>
    </row>
    <row r="65" spans="1:18" s="5" customFormat="1" ht="15.75">
      <c r="A65" s="5">
        <v>72</v>
      </c>
      <c r="B65" s="5" t="s">
        <v>314</v>
      </c>
      <c r="C65" s="5" t="s">
        <v>72</v>
      </c>
      <c r="D65" s="5" t="s">
        <v>315</v>
      </c>
      <c r="E65" s="5" t="s">
        <v>316</v>
      </c>
      <c r="K65" s="5" t="s">
        <v>22</v>
      </c>
      <c r="L65" s="5" t="s">
        <v>22</v>
      </c>
      <c r="O65" s="5" t="s">
        <v>22</v>
      </c>
      <c r="P65" s="5" t="s">
        <v>22</v>
      </c>
      <c r="Q65" s="5" t="s">
        <v>22</v>
      </c>
      <c r="R65" s="34">
        <v>2200000</v>
      </c>
    </row>
    <row r="66" spans="1:22" ht="15.75">
      <c r="A66" s="5">
        <v>15</v>
      </c>
      <c r="B66" s="5" t="s">
        <v>59</v>
      </c>
      <c r="C66" s="5" t="s">
        <v>60</v>
      </c>
      <c r="D66" s="5" t="s">
        <v>61</v>
      </c>
      <c r="E66" s="5" t="s">
        <v>28</v>
      </c>
      <c r="F66" s="5" t="s">
        <v>22</v>
      </c>
      <c r="G66" s="5" t="s">
        <v>22</v>
      </c>
      <c r="H66" s="5" t="s">
        <v>22</v>
      </c>
      <c r="I66" s="5" t="s">
        <v>22</v>
      </c>
      <c r="J66" s="5" t="s">
        <v>22</v>
      </c>
      <c r="K66" s="5" t="s">
        <v>22</v>
      </c>
      <c r="L66" s="5"/>
      <c r="M66" s="5" t="s">
        <v>22</v>
      </c>
      <c r="N66" s="5" t="s">
        <v>22</v>
      </c>
      <c r="O66" s="5" t="s">
        <v>22</v>
      </c>
      <c r="P66" s="5" t="s">
        <v>22</v>
      </c>
      <c r="Q66" s="5" t="s">
        <v>22</v>
      </c>
      <c r="R66" s="34">
        <v>7000000</v>
      </c>
      <c r="S66" s="5" t="s">
        <v>279</v>
      </c>
      <c r="T66" s="5"/>
      <c r="U66" s="5"/>
      <c r="V66" s="5"/>
    </row>
    <row r="67" spans="1:22" ht="15.75">
      <c r="A67" s="5">
        <v>37</v>
      </c>
      <c r="B67" s="5" t="s">
        <v>185</v>
      </c>
      <c r="C67" s="5" t="s">
        <v>60</v>
      </c>
      <c r="D67" s="6" t="s">
        <v>184</v>
      </c>
      <c r="E67" s="5" t="s">
        <v>92</v>
      </c>
      <c r="F67" s="5" t="s">
        <v>22</v>
      </c>
      <c r="G67" s="5" t="s">
        <v>22</v>
      </c>
      <c r="H67" s="5" t="s">
        <v>22</v>
      </c>
      <c r="I67" s="5"/>
      <c r="J67" s="5"/>
      <c r="K67" s="5" t="s">
        <v>22</v>
      </c>
      <c r="L67" s="5" t="s">
        <v>22</v>
      </c>
      <c r="M67" s="5"/>
      <c r="N67" s="5"/>
      <c r="O67" s="5" t="s">
        <v>22</v>
      </c>
      <c r="P67" s="5" t="s">
        <v>22</v>
      </c>
      <c r="Q67" s="5" t="s">
        <v>22</v>
      </c>
      <c r="R67" s="34">
        <v>5800000</v>
      </c>
      <c r="S67" s="5"/>
      <c r="T67" s="5"/>
      <c r="U67" s="5"/>
      <c r="V67" s="5"/>
    </row>
    <row r="68" spans="1:18" s="5" customFormat="1" ht="15.75">
      <c r="A68" s="5">
        <v>3</v>
      </c>
      <c r="B68" s="5" t="s">
        <v>26</v>
      </c>
      <c r="C68" s="5" t="s">
        <v>27</v>
      </c>
      <c r="D68" s="6">
        <v>32851</v>
      </c>
      <c r="E68" s="5" t="s">
        <v>28</v>
      </c>
      <c r="K68" s="5" t="s">
        <v>22</v>
      </c>
      <c r="L68" s="5" t="s">
        <v>22</v>
      </c>
      <c r="O68" s="5" t="s">
        <v>22</v>
      </c>
      <c r="P68" s="5" t="s">
        <v>22</v>
      </c>
      <c r="Q68" s="5" t="s">
        <v>22</v>
      </c>
      <c r="R68" s="34">
        <v>2200000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9">
      <selection activeCell="B36" sqref="B36:E36"/>
    </sheetView>
  </sheetViews>
  <sheetFormatPr defaultColWidth="9.140625" defaultRowHeight="15"/>
  <cols>
    <col min="1" max="1" width="5.00390625" style="38" customWidth="1"/>
    <col min="2" max="2" width="16.57421875" style="38" bestFit="1" customWidth="1"/>
    <col min="3" max="3" width="7.7109375" style="38" bestFit="1" customWidth="1"/>
    <col min="4" max="4" width="12.00390625" style="38" customWidth="1"/>
    <col min="5" max="5" width="11.57421875" style="38" bestFit="1" customWidth="1"/>
    <col min="6" max="9" width="8.7109375" style="38" customWidth="1"/>
    <col min="10" max="10" width="11.7109375" style="38" hidden="1" customWidth="1"/>
    <col min="11" max="11" width="13.8515625" style="76" hidden="1" customWidth="1"/>
    <col min="12" max="12" width="8.8515625" style="44" bestFit="1" customWidth="1"/>
    <col min="13" max="13" width="19.8515625" style="44" customWidth="1"/>
    <col min="14" max="16384" width="9.140625" style="38" customWidth="1"/>
  </cols>
  <sheetData>
    <row r="1" spans="1:4" ht="15.75">
      <c r="A1" s="110" t="s">
        <v>1</v>
      </c>
      <c r="B1" s="110"/>
      <c r="C1" s="110"/>
      <c r="D1" s="110"/>
    </row>
    <row r="2" spans="1:5" ht="15.75">
      <c r="A2" s="192" t="s">
        <v>0</v>
      </c>
      <c r="B2" s="192"/>
      <c r="C2" s="192"/>
      <c r="D2" s="192"/>
      <c r="E2" s="46"/>
    </row>
    <row r="3" spans="1:12" ht="54" customHeight="1">
      <c r="A3" s="215" t="s">
        <v>391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32.25" customHeight="1">
      <c r="A4" s="231" t="s">
        <v>403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ht="16.5" thickBot="1"/>
    <row r="6" spans="1:12" ht="27.75" customHeight="1" thickTop="1">
      <c r="A6" s="205" t="s">
        <v>2</v>
      </c>
      <c r="B6" s="207" t="s">
        <v>404</v>
      </c>
      <c r="C6" s="207" t="s">
        <v>4</v>
      </c>
      <c r="D6" s="207" t="s">
        <v>5</v>
      </c>
      <c r="E6" s="207" t="s">
        <v>6</v>
      </c>
      <c r="F6" s="209" t="s">
        <v>401</v>
      </c>
      <c r="G6" s="210"/>
      <c r="H6" s="210"/>
      <c r="I6" s="211"/>
      <c r="J6" s="199" t="s">
        <v>393</v>
      </c>
      <c r="K6" s="201" t="s">
        <v>76</v>
      </c>
      <c r="L6" s="203" t="s">
        <v>58</v>
      </c>
    </row>
    <row r="7" spans="1:12" ht="27.75" customHeight="1">
      <c r="A7" s="206"/>
      <c r="B7" s="208"/>
      <c r="C7" s="208"/>
      <c r="D7" s="208"/>
      <c r="E7" s="208"/>
      <c r="F7" s="101" t="s">
        <v>8</v>
      </c>
      <c r="G7" s="101" t="s">
        <v>7</v>
      </c>
      <c r="H7" s="101" t="s">
        <v>10</v>
      </c>
      <c r="I7" s="101" t="s">
        <v>202</v>
      </c>
      <c r="J7" s="200"/>
      <c r="K7" s="202"/>
      <c r="L7" s="204"/>
    </row>
    <row r="8" spans="1:12" ht="19.5" customHeight="1">
      <c r="A8" s="47">
        <v>1</v>
      </c>
      <c r="B8" s="43" t="s">
        <v>35</v>
      </c>
      <c r="C8" s="43" t="s">
        <v>36</v>
      </c>
      <c r="D8" s="61" t="s">
        <v>37</v>
      </c>
      <c r="E8" s="43" t="s">
        <v>21</v>
      </c>
      <c r="F8" s="61" t="s">
        <v>22</v>
      </c>
      <c r="G8" s="61" t="s">
        <v>22</v>
      </c>
      <c r="H8" s="61" t="s">
        <v>22</v>
      </c>
      <c r="I8" s="61"/>
      <c r="J8" s="107">
        <v>24</v>
      </c>
      <c r="K8" s="79">
        <f aca="true" t="shared" si="0" ref="K8:K56">+J8*100000</f>
        <v>2400000</v>
      </c>
      <c r="L8" s="48"/>
    </row>
    <row r="9" spans="1:12" ht="19.5" customHeight="1">
      <c r="A9" s="47">
        <v>2</v>
      </c>
      <c r="B9" s="96" t="s">
        <v>374</v>
      </c>
      <c r="C9" s="96" t="s">
        <v>36</v>
      </c>
      <c r="D9" s="97" t="s">
        <v>313</v>
      </c>
      <c r="E9" s="96" t="s">
        <v>28</v>
      </c>
      <c r="F9" s="61" t="s">
        <v>22</v>
      </c>
      <c r="G9" s="61" t="s">
        <v>22</v>
      </c>
      <c r="H9" s="61" t="s">
        <v>22</v>
      </c>
      <c r="I9" s="61" t="s">
        <v>22</v>
      </c>
      <c r="J9" s="107">
        <v>36</v>
      </c>
      <c r="K9" s="79">
        <f t="shared" si="0"/>
        <v>3600000</v>
      </c>
      <c r="L9" s="48"/>
    </row>
    <row r="10" spans="1:12" ht="19.5" customHeight="1">
      <c r="A10" s="47">
        <v>3</v>
      </c>
      <c r="B10" s="96" t="s">
        <v>357</v>
      </c>
      <c r="C10" s="96" t="s">
        <v>358</v>
      </c>
      <c r="D10" s="97">
        <v>28013</v>
      </c>
      <c r="E10" s="96" t="s">
        <v>40</v>
      </c>
      <c r="F10" s="61" t="s">
        <v>22</v>
      </c>
      <c r="G10" s="61" t="s">
        <v>22</v>
      </c>
      <c r="H10" s="61" t="s">
        <v>22</v>
      </c>
      <c r="I10" s="61" t="s">
        <v>22</v>
      </c>
      <c r="J10" s="107">
        <v>36</v>
      </c>
      <c r="K10" s="79">
        <f t="shared" si="0"/>
        <v>3600000</v>
      </c>
      <c r="L10" s="48"/>
    </row>
    <row r="11" spans="1:12" ht="19.5" customHeight="1">
      <c r="A11" s="47">
        <v>4</v>
      </c>
      <c r="B11" s="43" t="s">
        <v>175</v>
      </c>
      <c r="C11" s="43" t="s">
        <v>176</v>
      </c>
      <c r="D11" s="62" t="s">
        <v>177</v>
      </c>
      <c r="E11" s="43" t="s">
        <v>178</v>
      </c>
      <c r="F11" s="61" t="s">
        <v>22</v>
      </c>
      <c r="G11" s="61" t="s">
        <v>22</v>
      </c>
      <c r="H11" s="61" t="s">
        <v>22</v>
      </c>
      <c r="I11" s="61"/>
      <c r="J11" s="107">
        <v>24</v>
      </c>
      <c r="K11" s="79">
        <f t="shared" si="0"/>
        <v>2400000</v>
      </c>
      <c r="L11" s="48"/>
    </row>
    <row r="12" spans="1:12" ht="19.5" customHeight="1">
      <c r="A12" s="47">
        <v>5</v>
      </c>
      <c r="B12" s="43" t="s">
        <v>56</v>
      </c>
      <c r="C12" s="43" t="s">
        <v>57</v>
      </c>
      <c r="D12" s="62">
        <v>29810</v>
      </c>
      <c r="E12" s="43" t="s">
        <v>28</v>
      </c>
      <c r="F12" s="61" t="s">
        <v>22</v>
      </c>
      <c r="G12" s="61" t="s">
        <v>22</v>
      </c>
      <c r="H12" s="61"/>
      <c r="I12" s="61" t="s">
        <v>22</v>
      </c>
      <c r="J12" s="107">
        <v>28</v>
      </c>
      <c r="K12" s="79">
        <f t="shared" si="0"/>
        <v>2800000</v>
      </c>
      <c r="L12" s="48"/>
    </row>
    <row r="13" spans="1:12" ht="19.5" customHeight="1">
      <c r="A13" s="47">
        <v>6</v>
      </c>
      <c r="B13" s="43" t="s">
        <v>193</v>
      </c>
      <c r="C13" s="43" t="s">
        <v>218</v>
      </c>
      <c r="D13" s="61" t="s">
        <v>219</v>
      </c>
      <c r="E13" s="43" t="s">
        <v>74</v>
      </c>
      <c r="F13" s="61" t="s">
        <v>22</v>
      </c>
      <c r="G13" s="61" t="s">
        <v>22</v>
      </c>
      <c r="H13" s="61" t="s">
        <v>22</v>
      </c>
      <c r="I13" s="61" t="s">
        <v>22</v>
      </c>
      <c r="J13" s="107">
        <v>36</v>
      </c>
      <c r="K13" s="79">
        <f t="shared" si="0"/>
        <v>3600000</v>
      </c>
      <c r="L13" s="48"/>
    </row>
    <row r="14" spans="1:12" ht="19.5" customHeight="1">
      <c r="A14" s="47">
        <v>7</v>
      </c>
      <c r="B14" s="43" t="s">
        <v>49</v>
      </c>
      <c r="C14" s="43" t="s">
        <v>50</v>
      </c>
      <c r="D14" s="62">
        <v>26341</v>
      </c>
      <c r="E14" s="43" t="s">
        <v>51</v>
      </c>
      <c r="F14" s="61" t="s">
        <v>22</v>
      </c>
      <c r="G14" s="61" t="s">
        <v>22</v>
      </c>
      <c r="H14" s="61" t="s">
        <v>22</v>
      </c>
      <c r="I14" s="61"/>
      <c r="J14" s="107">
        <v>24</v>
      </c>
      <c r="K14" s="79">
        <f t="shared" si="0"/>
        <v>2400000</v>
      </c>
      <c r="L14" s="48"/>
    </row>
    <row r="15" spans="1:12" ht="19.5" customHeight="1">
      <c r="A15" s="47">
        <v>8</v>
      </c>
      <c r="B15" s="43" t="s">
        <v>52</v>
      </c>
      <c r="C15" s="43" t="s">
        <v>53</v>
      </c>
      <c r="D15" s="61" t="s">
        <v>54</v>
      </c>
      <c r="E15" s="43" t="s">
        <v>55</v>
      </c>
      <c r="F15" s="61" t="s">
        <v>22</v>
      </c>
      <c r="G15" s="61" t="s">
        <v>22</v>
      </c>
      <c r="H15" s="61" t="s">
        <v>22</v>
      </c>
      <c r="I15" s="61" t="s">
        <v>22</v>
      </c>
      <c r="J15" s="107">
        <v>36</v>
      </c>
      <c r="K15" s="79">
        <f t="shared" si="0"/>
        <v>3600000</v>
      </c>
      <c r="L15" s="48"/>
    </row>
    <row r="16" spans="1:12" ht="19.5" customHeight="1">
      <c r="A16" s="47">
        <v>9</v>
      </c>
      <c r="B16" s="43" t="s">
        <v>351</v>
      </c>
      <c r="C16" s="43" t="s">
        <v>352</v>
      </c>
      <c r="D16" s="62" t="s">
        <v>353</v>
      </c>
      <c r="E16" s="43" t="s">
        <v>240</v>
      </c>
      <c r="F16" s="61"/>
      <c r="G16" s="61"/>
      <c r="H16" s="61" t="s">
        <v>22</v>
      </c>
      <c r="I16" s="61"/>
      <c r="J16" s="107">
        <v>8</v>
      </c>
      <c r="K16" s="79">
        <f t="shared" si="0"/>
        <v>800000</v>
      </c>
      <c r="L16" s="48"/>
    </row>
    <row r="17" spans="1:12" ht="19.5" customHeight="1">
      <c r="A17" s="47">
        <v>10</v>
      </c>
      <c r="B17" s="43" t="s">
        <v>18</v>
      </c>
      <c r="C17" s="43" t="s">
        <v>19</v>
      </c>
      <c r="D17" s="61" t="s">
        <v>20</v>
      </c>
      <c r="E17" s="43" t="s">
        <v>21</v>
      </c>
      <c r="F17" s="61" t="s">
        <v>22</v>
      </c>
      <c r="G17" s="61" t="s">
        <v>22</v>
      </c>
      <c r="H17" s="61" t="s">
        <v>22</v>
      </c>
      <c r="I17" s="61" t="s">
        <v>22</v>
      </c>
      <c r="J17" s="107">
        <v>36</v>
      </c>
      <c r="K17" s="79">
        <f t="shared" si="0"/>
        <v>3600000</v>
      </c>
      <c r="L17" s="48"/>
    </row>
    <row r="18" spans="1:12" ht="19.5" customHeight="1">
      <c r="A18" s="47">
        <v>11</v>
      </c>
      <c r="B18" s="43" t="s">
        <v>33</v>
      </c>
      <c r="C18" s="43" t="s">
        <v>19</v>
      </c>
      <c r="D18" s="61" t="s">
        <v>34</v>
      </c>
      <c r="E18" s="43" t="s">
        <v>28</v>
      </c>
      <c r="F18" s="61" t="s">
        <v>22</v>
      </c>
      <c r="G18" s="61" t="s">
        <v>22</v>
      </c>
      <c r="H18" s="61" t="s">
        <v>22</v>
      </c>
      <c r="I18" s="61"/>
      <c r="J18" s="107">
        <v>24</v>
      </c>
      <c r="K18" s="79">
        <f t="shared" si="0"/>
        <v>2400000</v>
      </c>
      <c r="L18" s="48"/>
    </row>
    <row r="19" spans="1:12" ht="19.5" customHeight="1">
      <c r="A19" s="47">
        <v>12</v>
      </c>
      <c r="B19" s="96" t="s">
        <v>348</v>
      </c>
      <c r="C19" s="96" t="s">
        <v>349</v>
      </c>
      <c r="D19" s="97" t="s">
        <v>350</v>
      </c>
      <c r="E19" s="96" t="s">
        <v>28</v>
      </c>
      <c r="F19" s="61"/>
      <c r="G19" s="61"/>
      <c r="H19" s="61"/>
      <c r="I19" s="61" t="s">
        <v>22</v>
      </c>
      <c r="J19" s="107">
        <v>12</v>
      </c>
      <c r="K19" s="79">
        <f t="shared" si="0"/>
        <v>1200000</v>
      </c>
      <c r="L19" s="48"/>
    </row>
    <row r="20" spans="1:12" ht="19.5" customHeight="1">
      <c r="A20" s="47">
        <v>13</v>
      </c>
      <c r="B20" s="43" t="s">
        <v>296</v>
      </c>
      <c r="C20" s="43" t="s">
        <v>297</v>
      </c>
      <c r="D20" s="62">
        <v>29502</v>
      </c>
      <c r="E20" s="43" t="s">
        <v>28</v>
      </c>
      <c r="F20" s="61" t="s">
        <v>22</v>
      </c>
      <c r="G20" s="61" t="s">
        <v>22</v>
      </c>
      <c r="H20" s="61" t="s">
        <v>22</v>
      </c>
      <c r="I20" s="61" t="s">
        <v>22</v>
      </c>
      <c r="J20" s="107">
        <v>36</v>
      </c>
      <c r="K20" s="79">
        <f t="shared" si="0"/>
        <v>3600000</v>
      </c>
      <c r="L20" s="48"/>
    </row>
    <row r="21" spans="1:12" ht="19.5" customHeight="1">
      <c r="A21" s="47">
        <v>14</v>
      </c>
      <c r="B21" s="43" t="s">
        <v>46</v>
      </c>
      <c r="C21" s="43" t="s">
        <v>47</v>
      </c>
      <c r="D21" s="61" t="s">
        <v>196</v>
      </c>
      <c r="E21" s="43" t="s">
        <v>48</v>
      </c>
      <c r="F21" s="61" t="s">
        <v>22</v>
      </c>
      <c r="G21" s="61" t="s">
        <v>22</v>
      </c>
      <c r="H21" s="61"/>
      <c r="I21" s="61"/>
      <c r="J21" s="107">
        <v>16</v>
      </c>
      <c r="K21" s="79">
        <f t="shared" si="0"/>
        <v>1600000</v>
      </c>
      <c r="L21" s="48"/>
    </row>
    <row r="22" spans="1:12" ht="19.5" customHeight="1">
      <c r="A22" s="47">
        <v>15</v>
      </c>
      <c r="B22" s="43" t="s">
        <v>326</v>
      </c>
      <c r="C22" s="43" t="s">
        <v>47</v>
      </c>
      <c r="D22" s="62">
        <v>33247</v>
      </c>
      <c r="E22" s="43" t="s">
        <v>28</v>
      </c>
      <c r="F22" s="61" t="s">
        <v>22</v>
      </c>
      <c r="G22" s="61" t="s">
        <v>22</v>
      </c>
      <c r="H22" s="61" t="s">
        <v>22</v>
      </c>
      <c r="I22" s="61" t="s">
        <v>22</v>
      </c>
      <c r="J22" s="107">
        <v>36</v>
      </c>
      <c r="K22" s="79">
        <f t="shared" si="0"/>
        <v>3600000</v>
      </c>
      <c r="L22" s="48"/>
    </row>
    <row r="23" spans="1:13" s="51" customFormat="1" ht="19.5" customHeight="1">
      <c r="A23" s="47">
        <v>16</v>
      </c>
      <c r="B23" s="43" t="s">
        <v>238</v>
      </c>
      <c r="C23" s="43" t="s">
        <v>78</v>
      </c>
      <c r="D23" s="62" t="s">
        <v>239</v>
      </c>
      <c r="E23" s="43" t="s">
        <v>240</v>
      </c>
      <c r="F23" s="61" t="s">
        <v>22</v>
      </c>
      <c r="G23" s="61" t="s">
        <v>22</v>
      </c>
      <c r="H23" s="61" t="s">
        <v>22</v>
      </c>
      <c r="I23" s="61" t="s">
        <v>22</v>
      </c>
      <c r="J23" s="107">
        <v>36</v>
      </c>
      <c r="K23" s="79">
        <f t="shared" si="0"/>
        <v>3600000</v>
      </c>
      <c r="L23" s="48"/>
      <c r="M23" s="78"/>
    </row>
    <row r="24" spans="1:12" ht="19.5" customHeight="1">
      <c r="A24" s="47">
        <v>17</v>
      </c>
      <c r="B24" s="43" t="s">
        <v>23</v>
      </c>
      <c r="C24" s="43" t="s">
        <v>24</v>
      </c>
      <c r="D24" s="62">
        <v>33064</v>
      </c>
      <c r="E24" s="43" t="s">
        <v>25</v>
      </c>
      <c r="F24" s="61" t="s">
        <v>22</v>
      </c>
      <c r="G24" s="61" t="s">
        <v>22</v>
      </c>
      <c r="H24" s="61" t="s">
        <v>22</v>
      </c>
      <c r="I24" s="61"/>
      <c r="J24" s="107">
        <v>24</v>
      </c>
      <c r="K24" s="79">
        <f t="shared" si="0"/>
        <v>2400000</v>
      </c>
      <c r="L24" s="48"/>
    </row>
    <row r="25" spans="1:12" ht="19.5" customHeight="1">
      <c r="A25" s="47">
        <v>18</v>
      </c>
      <c r="B25" s="43" t="s">
        <v>290</v>
      </c>
      <c r="C25" s="43" t="s">
        <v>187</v>
      </c>
      <c r="D25" s="62">
        <v>31322</v>
      </c>
      <c r="E25" s="43" t="s">
        <v>25</v>
      </c>
      <c r="F25" s="61" t="s">
        <v>22</v>
      </c>
      <c r="G25" s="61" t="s">
        <v>22</v>
      </c>
      <c r="H25" s="61" t="s">
        <v>22</v>
      </c>
      <c r="I25" s="61" t="s">
        <v>22</v>
      </c>
      <c r="J25" s="107">
        <v>36</v>
      </c>
      <c r="K25" s="79">
        <f t="shared" si="0"/>
        <v>3600000</v>
      </c>
      <c r="L25" s="48"/>
    </row>
    <row r="26" spans="1:12" ht="19.5" customHeight="1">
      <c r="A26" s="47">
        <v>19</v>
      </c>
      <c r="B26" s="43" t="s">
        <v>31</v>
      </c>
      <c r="C26" s="43" t="s">
        <v>32</v>
      </c>
      <c r="D26" s="62">
        <v>29627</v>
      </c>
      <c r="E26" s="43" t="s">
        <v>28</v>
      </c>
      <c r="F26" s="61"/>
      <c r="G26" s="61"/>
      <c r="H26" s="61" t="s">
        <v>22</v>
      </c>
      <c r="I26" s="61"/>
      <c r="J26" s="107">
        <v>8</v>
      </c>
      <c r="K26" s="79">
        <f t="shared" si="0"/>
        <v>800000</v>
      </c>
      <c r="L26" s="48"/>
    </row>
    <row r="27" spans="1:12" ht="19.5" customHeight="1">
      <c r="A27" s="47">
        <v>20</v>
      </c>
      <c r="B27" s="43" t="s">
        <v>265</v>
      </c>
      <c r="C27" s="43" t="s">
        <v>266</v>
      </c>
      <c r="D27" s="61" t="s">
        <v>267</v>
      </c>
      <c r="E27" s="43" t="s">
        <v>268</v>
      </c>
      <c r="F27" s="61" t="s">
        <v>22</v>
      </c>
      <c r="G27" s="61" t="s">
        <v>22</v>
      </c>
      <c r="H27" s="61" t="s">
        <v>22</v>
      </c>
      <c r="I27" s="61"/>
      <c r="J27" s="107">
        <v>24</v>
      </c>
      <c r="K27" s="79">
        <f t="shared" si="0"/>
        <v>2400000</v>
      </c>
      <c r="L27" s="48"/>
    </row>
    <row r="28" spans="1:12" ht="19.5" customHeight="1">
      <c r="A28" s="47">
        <v>21</v>
      </c>
      <c r="B28" s="43" t="s">
        <v>201</v>
      </c>
      <c r="C28" s="43" t="s">
        <v>85</v>
      </c>
      <c r="D28" s="62" t="s">
        <v>200</v>
      </c>
      <c r="E28" s="43" t="s">
        <v>28</v>
      </c>
      <c r="F28" s="61" t="s">
        <v>22</v>
      </c>
      <c r="G28" s="61" t="s">
        <v>22</v>
      </c>
      <c r="H28" s="61" t="s">
        <v>22</v>
      </c>
      <c r="I28" s="61" t="s">
        <v>22</v>
      </c>
      <c r="J28" s="107">
        <v>36</v>
      </c>
      <c r="K28" s="79">
        <f t="shared" si="0"/>
        <v>3600000</v>
      </c>
      <c r="L28" s="48"/>
    </row>
    <row r="29" spans="1:12" ht="19.5" customHeight="1">
      <c r="A29" s="47">
        <v>22</v>
      </c>
      <c r="B29" s="49" t="s">
        <v>137</v>
      </c>
      <c r="C29" s="49" t="s">
        <v>81</v>
      </c>
      <c r="D29" s="63">
        <v>31232</v>
      </c>
      <c r="E29" s="49" t="s">
        <v>40</v>
      </c>
      <c r="F29" s="61" t="s">
        <v>22</v>
      </c>
      <c r="G29" s="61" t="s">
        <v>22</v>
      </c>
      <c r="H29" s="61" t="s">
        <v>22</v>
      </c>
      <c r="I29" s="94" t="s">
        <v>22</v>
      </c>
      <c r="J29" s="107">
        <v>36</v>
      </c>
      <c r="K29" s="79">
        <f t="shared" si="0"/>
        <v>3600000</v>
      </c>
      <c r="L29" s="50"/>
    </row>
    <row r="30" spans="1:12" ht="19.5" customHeight="1">
      <c r="A30" s="47">
        <v>23</v>
      </c>
      <c r="B30" s="43" t="s">
        <v>259</v>
      </c>
      <c r="C30" s="43" t="s">
        <v>260</v>
      </c>
      <c r="D30" s="61" t="s">
        <v>261</v>
      </c>
      <c r="E30" s="43" t="s">
        <v>28</v>
      </c>
      <c r="F30" s="61"/>
      <c r="G30" s="61"/>
      <c r="H30" s="61" t="s">
        <v>22</v>
      </c>
      <c r="I30" s="61"/>
      <c r="J30" s="107">
        <v>8</v>
      </c>
      <c r="K30" s="79">
        <f t="shared" si="0"/>
        <v>800000</v>
      </c>
      <c r="L30" s="48"/>
    </row>
    <row r="31" spans="1:12" ht="19.5" customHeight="1">
      <c r="A31" s="47">
        <v>24</v>
      </c>
      <c r="B31" s="43" t="s">
        <v>101</v>
      </c>
      <c r="C31" s="43" t="s">
        <v>102</v>
      </c>
      <c r="D31" s="62" t="s">
        <v>111</v>
      </c>
      <c r="E31" s="43" t="s">
        <v>28</v>
      </c>
      <c r="F31" s="61" t="s">
        <v>22</v>
      </c>
      <c r="G31" s="61" t="s">
        <v>22</v>
      </c>
      <c r="H31" s="61" t="s">
        <v>22</v>
      </c>
      <c r="I31" s="61" t="s">
        <v>22</v>
      </c>
      <c r="J31" s="107">
        <v>36</v>
      </c>
      <c r="K31" s="79">
        <f t="shared" si="0"/>
        <v>3600000</v>
      </c>
      <c r="L31" s="48"/>
    </row>
    <row r="32" spans="1:12" ht="19.5" customHeight="1">
      <c r="A32" s="47">
        <v>25</v>
      </c>
      <c r="B32" s="43" t="s">
        <v>94</v>
      </c>
      <c r="C32" s="43" t="s">
        <v>95</v>
      </c>
      <c r="D32" s="61" t="s">
        <v>96</v>
      </c>
      <c r="E32" s="43" t="s">
        <v>92</v>
      </c>
      <c r="F32" s="61" t="s">
        <v>22</v>
      </c>
      <c r="G32" s="61" t="s">
        <v>22</v>
      </c>
      <c r="H32" s="61" t="s">
        <v>22</v>
      </c>
      <c r="I32" s="61"/>
      <c r="J32" s="107">
        <v>24</v>
      </c>
      <c r="K32" s="79">
        <f t="shared" si="0"/>
        <v>2400000</v>
      </c>
      <c r="L32" s="48"/>
    </row>
    <row r="33" spans="1:12" ht="19.5" customHeight="1">
      <c r="A33" s="47">
        <v>26</v>
      </c>
      <c r="B33" s="43" t="s">
        <v>112</v>
      </c>
      <c r="C33" s="43" t="s">
        <v>95</v>
      </c>
      <c r="D33" s="62" t="s">
        <v>113</v>
      </c>
      <c r="E33" s="43" t="s">
        <v>21</v>
      </c>
      <c r="F33" s="61" t="s">
        <v>22</v>
      </c>
      <c r="G33" s="61" t="s">
        <v>22</v>
      </c>
      <c r="H33" s="61" t="s">
        <v>22</v>
      </c>
      <c r="I33" s="61" t="s">
        <v>22</v>
      </c>
      <c r="J33" s="107">
        <v>36</v>
      </c>
      <c r="K33" s="79">
        <f t="shared" si="0"/>
        <v>3600000</v>
      </c>
      <c r="L33" s="52"/>
    </row>
    <row r="34" spans="1:12" ht="19.5" customHeight="1">
      <c r="A34" s="47">
        <v>27</v>
      </c>
      <c r="B34" s="43" t="s">
        <v>63</v>
      </c>
      <c r="C34" s="43" t="s">
        <v>45</v>
      </c>
      <c r="D34" s="62">
        <v>27464</v>
      </c>
      <c r="E34" s="43" t="s">
        <v>28</v>
      </c>
      <c r="F34" s="61"/>
      <c r="G34" s="61"/>
      <c r="H34" s="61" t="s">
        <v>22</v>
      </c>
      <c r="I34" s="61"/>
      <c r="J34" s="107">
        <v>8</v>
      </c>
      <c r="K34" s="79">
        <f t="shared" si="0"/>
        <v>800000</v>
      </c>
      <c r="L34" s="48"/>
    </row>
    <row r="35" spans="1:12" ht="19.5" customHeight="1">
      <c r="A35" s="47">
        <v>28</v>
      </c>
      <c r="B35" s="43" t="s">
        <v>207</v>
      </c>
      <c r="C35" s="43" t="s">
        <v>45</v>
      </c>
      <c r="D35" s="61" t="s">
        <v>208</v>
      </c>
      <c r="E35" s="43" t="s">
        <v>51</v>
      </c>
      <c r="F35" s="61" t="s">
        <v>22</v>
      </c>
      <c r="G35" s="61" t="s">
        <v>22</v>
      </c>
      <c r="H35" s="61" t="s">
        <v>22</v>
      </c>
      <c r="I35" s="61" t="s">
        <v>22</v>
      </c>
      <c r="J35" s="107">
        <v>36</v>
      </c>
      <c r="K35" s="79">
        <f t="shared" si="0"/>
        <v>3600000</v>
      </c>
      <c r="L35" s="48"/>
    </row>
    <row r="36" spans="1:12" ht="19.5" customHeight="1">
      <c r="A36" s="47">
        <v>29</v>
      </c>
      <c r="B36" s="43" t="s">
        <v>69</v>
      </c>
      <c r="C36" s="43" t="s">
        <v>68</v>
      </c>
      <c r="D36" s="61" t="s">
        <v>70</v>
      </c>
      <c r="E36" s="43" t="s">
        <v>28</v>
      </c>
      <c r="F36" s="61" t="s">
        <v>22</v>
      </c>
      <c r="G36" s="61" t="s">
        <v>22</v>
      </c>
      <c r="H36" s="61" t="s">
        <v>22</v>
      </c>
      <c r="I36" s="61"/>
      <c r="J36" s="107">
        <v>24</v>
      </c>
      <c r="K36" s="79">
        <f t="shared" si="0"/>
        <v>2400000</v>
      </c>
      <c r="L36" s="48"/>
    </row>
    <row r="37" spans="1:12" ht="19.5" customHeight="1">
      <c r="A37" s="47">
        <v>30</v>
      </c>
      <c r="B37" s="43" t="s">
        <v>180</v>
      </c>
      <c r="C37" s="43" t="s">
        <v>181</v>
      </c>
      <c r="D37" s="62" t="s">
        <v>182</v>
      </c>
      <c r="E37" s="43" t="s">
        <v>28</v>
      </c>
      <c r="F37" s="61" t="s">
        <v>22</v>
      </c>
      <c r="G37" s="61" t="s">
        <v>22</v>
      </c>
      <c r="H37" s="61" t="s">
        <v>22</v>
      </c>
      <c r="I37" s="61" t="s">
        <v>22</v>
      </c>
      <c r="J37" s="107">
        <v>36</v>
      </c>
      <c r="K37" s="79">
        <f t="shared" si="0"/>
        <v>3600000</v>
      </c>
      <c r="L37" s="48"/>
    </row>
    <row r="38" spans="1:12" ht="19.5" customHeight="1">
      <c r="A38" s="47">
        <v>31</v>
      </c>
      <c r="B38" s="43" t="s">
        <v>88</v>
      </c>
      <c r="C38" s="43" t="s">
        <v>87</v>
      </c>
      <c r="D38" s="61" t="s">
        <v>89</v>
      </c>
      <c r="E38" s="43" t="s">
        <v>55</v>
      </c>
      <c r="F38" s="61" t="s">
        <v>22</v>
      </c>
      <c r="G38" s="61" t="s">
        <v>22</v>
      </c>
      <c r="H38" s="61" t="s">
        <v>22</v>
      </c>
      <c r="I38" s="61" t="s">
        <v>22</v>
      </c>
      <c r="J38" s="107">
        <v>36</v>
      </c>
      <c r="K38" s="79">
        <f t="shared" si="0"/>
        <v>3600000</v>
      </c>
      <c r="L38" s="48"/>
    </row>
    <row r="39" spans="1:12" ht="19.5" customHeight="1">
      <c r="A39" s="47">
        <v>32</v>
      </c>
      <c r="B39" s="43" t="s">
        <v>62</v>
      </c>
      <c r="C39" s="43" t="s">
        <v>284</v>
      </c>
      <c r="D39" s="61" t="s">
        <v>83</v>
      </c>
      <c r="E39" s="43" t="s">
        <v>21</v>
      </c>
      <c r="F39" s="61" t="s">
        <v>22</v>
      </c>
      <c r="G39" s="61" t="s">
        <v>22</v>
      </c>
      <c r="H39" s="61" t="s">
        <v>22</v>
      </c>
      <c r="I39" s="61" t="s">
        <v>22</v>
      </c>
      <c r="J39" s="107">
        <v>36</v>
      </c>
      <c r="K39" s="79">
        <f t="shared" si="0"/>
        <v>3600000</v>
      </c>
      <c r="L39" s="48"/>
    </row>
    <row r="40" spans="1:12" ht="19.5" customHeight="1">
      <c r="A40" s="47">
        <v>33</v>
      </c>
      <c r="B40" s="43" t="s">
        <v>269</v>
      </c>
      <c r="C40" s="43" t="s">
        <v>270</v>
      </c>
      <c r="D40" s="61" t="s">
        <v>271</v>
      </c>
      <c r="E40" s="43" t="s">
        <v>25</v>
      </c>
      <c r="F40" s="61" t="s">
        <v>22</v>
      </c>
      <c r="G40" s="61" t="s">
        <v>22</v>
      </c>
      <c r="H40" s="61" t="s">
        <v>22</v>
      </c>
      <c r="I40" s="61" t="s">
        <v>22</v>
      </c>
      <c r="J40" s="107">
        <v>36</v>
      </c>
      <c r="K40" s="79">
        <f t="shared" si="0"/>
        <v>3600000</v>
      </c>
      <c r="L40" s="48"/>
    </row>
    <row r="41" spans="1:12" ht="19.5" customHeight="1">
      <c r="A41" s="47">
        <v>34</v>
      </c>
      <c r="B41" s="43" t="s">
        <v>337</v>
      </c>
      <c r="C41" s="43" t="s">
        <v>334</v>
      </c>
      <c r="D41" s="62" t="s">
        <v>335</v>
      </c>
      <c r="E41" s="43" t="s">
        <v>28</v>
      </c>
      <c r="F41" s="61" t="s">
        <v>22</v>
      </c>
      <c r="G41" s="61" t="s">
        <v>22</v>
      </c>
      <c r="H41" s="61" t="s">
        <v>22</v>
      </c>
      <c r="I41" s="61" t="s">
        <v>22</v>
      </c>
      <c r="J41" s="107">
        <v>36</v>
      </c>
      <c r="K41" s="79">
        <f t="shared" si="0"/>
        <v>3600000</v>
      </c>
      <c r="L41" s="48"/>
    </row>
    <row r="42" spans="1:12" ht="19.5" customHeight="1">
      <c r="A42" s="47">
        <v>35</v>
      </c>
      <c r="B42" s="43" t="s">
        <v>29</v>
      </c>
      <c r="C42" s="43" t="s">
        <v>30</v>
      </c>
      <c r="D42" s="62">
        <v>30353</v>
      </c>
      <c r="E42" s="43" t="s">
        <v>28</v>
      </c>
      <c r="F42" s="61"/>
      <c r="G42" s="61"/>
      <c r="H42" s="61" t="s">
        <v>22</v>
      </c>
      <c r="I42" s="61" t="s">
        <v>22</v>
      </c>
      <c r="J42" s="107">
        <v>20</v>
      </c>
      <c r="K42" s="79">
        <f t="shared" si="0"/>
        <v>2000000</v>
      </c>
      <c r="L42" s="48"/>
    </row>
    <row r="43" spans="1:12" ht="19.5" customHeight="1">
      <c r="A43" s="47">
        <v>36</v>
      </c>
      <c r="B43" s="43" t="s">
        <v>301</v>
      </c>
      <c r="C43" s="43" t="s">
        <v>302</v>
      </c>
      <c r="D43" s="61" t="s">
        <v>303</v>
      </c>
      <c r="E43" s="43" t="s">
        <v>28</v>
      </c>
      <c r="F43" s="61" t="s">
        <v>22</v>
      </c>
      <c r="G43" s="61" t="s">
        <v>22</v>
      </c>
      <c r="H43" s="61" t="s">
        <v>22</v>
      </c>
      <c r="I43" s="61" t="s">
        <v>22</v>
      </c>
      <c r="J43" s="107">
        <v>36</v>
      </c>
      <c r="K43" s="79">
        <f t="shared" si="0"/>
        <v>3600000</v>
      </c>
      <c r="L43" s="48"/>
    </row>
    <row r="44" spans="1:13" ht="19.5" customHeight="1">
      <c r="A44" s="47">
        <v>37</v>
      </c>
      <c r="B44" s="43" t="s">
        <v>230</v>
      </c>
      <c r="C44" s="43" t="s">
        <v>231</v>
      </c>
      <c r="D44" s="61" t="s">
        <v>232</v>
      </c>
      <c r="E44" s="43" t="s">
        <v>28</v>
      </c>
      <c r="F44" s="61"/>
      <c r="G44" s="61"/>
      <c r="H44" s="61" t="s">
        <v>22</v>
      </c>
      <c r="I44" s="61"/>
      <c r="J44" s="107">
        <v>8</v>
      </c>
      <c r="K44" s="79">
        <f t="shared" si="0"/>
        <v>800000</v>
      </c>
      <c r="L44" s="48"/>
      <c r="M44" s="78"/>
    </row>
    <row r="45" spans="1:12" ht="19.5" customHeight="1">
      <c r="A45" s="47">
        <v>38</v>
      </c>
      <c r="B45" s="43" t="s">
        <v>38</v>
      </c>
      <c r="C45" s="43" t="s">
        <v>39</v>
      </c>
      <c r="D45" s="62">
        <v>31208</v>
      </c>
      <c r="E45" s="43" t="s">
        <v>40</v>
      </c>
      <c r="F45" s="61" t="s">
        <v>22</v>
      </c>
      <c r="G45" s="61" t="s">
        <v>22</v>
      </c>
      <c r="H45" s="61" t="s">
        <v>22</v>
      </c>
      <c r="I45" s="61" t="s">
        <v>22</v>
      </c>
      <c r="J45" s="107">
        <v>36</v>
      </c>
      <c r="K45" s="79">
        <f t="shared" si="0"/>
        <v>3600000</v>
      </c>
      <c r="L45" s="48"/>
    </row>
    <row r="46" spans="1:12" ht="19.5" customHeight="1">
      <c r="A46" s="47">
        <v>39</v>
      </c>
      <c r="B46" s="56" t="s">
        <v>90</v>
      </c>
      <c r="C46" s="56" t="s">
        <v>91</v>
      </c>
      <c r="D46" s="64">
        <v>32059</v>
      </c>
      <c r="E46" s="43" t="s">
        <v>92</v>
      </c>
      <c r="F46" s="61" t="s">
        <v>22</v>
      </c>
      <c r="G46" s="61" t="s">
        <v>22</v>
      </c>
      <c r="H46" s="61" t="s">
        <v>22</v>
      </c>
      <c r="I46" s="61" t="s">
        <v>22</v>
      </c>
      <c r="J46" s="107">
        <v>36</v>
      </c>
      <c r="K46" s="79">
        <f t="shared" si="0"/>
        <v>3600000</v>
      </c>
      <c r="L46" s="58"/>
    </row>
    <row r="47" spans="1:12" ht="19.5" customHeight="1">
      <c r="A47" s="47">
        <v>40</v>
      </c>
      <c r="B47" s="56" t="s">
        <v>288</v>
      </c>
      <c r="C47" s="56" t="s">
        <v>289</v>
      </c>
      <c r="D47" s="64">
        <v>29647</v>
      </c>
      <c r="E47" s="56" t="s">
        <v>55</v>
      </c>
      <c r="F47" s="65" t="s">
        <v>22</v>
      </c>
      <c r="G47" s="65" t="s">
        <v>22</v>
      </c>
      <c r="H47" s="61" t="s">
        <v>22</v>
      </c>
      <c r="I47" s="61" t="s">
        <v>22</v>
      </c>
      <c r="J47" s="107">
        <v>36</v>
      </c>
      <c r="K47" s="79">
        <f t="shared" si="0"/>
        <v>3600000</v>
      </c>
      <c r="L47" s="58"/>
    </row>
    <row r="48" spans="1:12" ht="19.5" customHeight="1">
      <c r="A48" s="47">
        <v>41</v>
      </c>
      <c r="B48" s="56" t="s">
        <v>49</v>
      </c>
      <c r="C48" s="56" t="s">
        <v>262</v>
      </c>
      <c r="D48" s="65" t="s">
        <v>263</v>
      </c>
      <c r="E48" s="56" t="s">
        <v>240</v>
      </c>
      <c r="F48" s="65"/>
      <c r="G48" s="65"/>
      <c r="H48" s="61" t="s">
        <v>22</v>
      </c>
      <c r="I48" s="61" t="s">
        <v>22</v>
      </c>
      <c r="J48" s="107">
        <v>20</v>
      </c>
      <c r="K48" s="79">
        <f t="shared" si="0"/>
        <v>2000000</v>
      </c>
      <c r="L48" s="58"/>
    </row>
    <row r="49" spans="1:12" ht="19.5" customHeight="1">
      <c r="A49" s="47">
        <v>42</v>
      </c>
      <c r="B49" s="56" t="s">
        <v>354</v>
      </c>
      <c r="C49" s="56" t="s">
        <v>320</v>
      </c>
      <c r="D49" s="64" t="s">
        <v>355</v>
      </c>
      <c r="E49" s="56" t="s">
        <v>28</v>
      </c>
      <c r="F49" s="65"/>
      <c r="G49" s="65"/>
      <c r="H49" s="61" t="s">
        <v>22</v>
      </c>
      <c r="I49" s="65"/>
      <c r="J49" s="107">
        <v>8</v>
      </c>
      <c r="K49" s="79">
        <f t="shared" si="0"/>
        <v>800000</v>
      </c>
      <c r="L49" s="58"/>
    </row>
    <row r="50" spans="1:12" ht="19.5" customHeight="1">
      <c r="A50" s="47">
        <v>43</v>
      </c>
      <c r="B50" s="56" t="s">
        <v>319</v>
      </c>
      <c r="C50" s="56" t="s">
        <v>320</v>
      </c>
      <c r="D50" s="56" t="s">
        <v>321</v>
      </c>
      <c r="E50" s="56" t="s">
        <v>28</v>
      </c>
      <c r="F50" s="65" t="s">
        <v>22</v>
      </c>
      <c r="G50" s="65" t="s">
        <v>22</v>
      </c>
      <c r="H50" s="61" t="s">
        <v>22</v>
      </c>
      <c r="I50" s="65" t="s">
        <v>22</v>
      </c>
      <c r="J50" s="107">
        <v>36</v>
      </c>
      <c r="K50" s="79">
        <f t="shared" si="0"/>
        <v>3600000</v>
      </c>
      <c r="L50" s="58"/>
    </row>
    <row r="51" spans="1:12" ht="19.5" customHeight="1">
      <c r="A51" s="47">
        <v>44</v>
      </c>
      <c r="B51" s="56" t="s">
        <v>71</v>
      </c>
      <c r="C51" s="56" t="s">
        <v>72</v>
      </c>
      <c r="D51" s="65" t="s">
        <v>73</v>
      </c>
      <c r="E51" s="56" t="s">
        <v>74</v>
      </c>
      <c r="F51" s="65" t="s">
        <v>22</v>
      </c>
      <c r="G51" s="65" t="s">
        <v>22</v>
      </c>
      <c r="H51" s="61" t="s">
        <v>22</v>
      </c>
      <c r="I51" s="65" t="s">
        <v>22</v>
      </c>
      <c r="J51" s="107">
        <v>36</v>
      </c>
      <c r="K51" s="79">
        <f t="shared" si="0"/>
        <v>3600000</v>
      </c>
      <c r="L51" s="58"/>
    </row>
    <row r="52" spans="1:12" ht="19.5" customHeight="1">
      <c r="A52" s="47">
        <v>45</v>
      </c>
      <c r="B52" s="56" t="s">
        <v>255</v>
      </c>
      <c r="C52" s="56" t="s">
        <v>72</v>
      </c>
      <c r="D52" s="65" t="s">
        <v>257</v>
      </c>
      <c r="E52" s="56" t="s">
        <v>258</v>
      </c>
      <c r="F52" s="65"/>
      <c r="G52" s="65"/>
      <c r="H52" s="61" t="s">
        <v>22</v>
      </c>
      <c r="I52" s="65"/>
      <c r="J52" s="107">
        <v>8</v>
      </c>
      <c r="K52" s="79">
        <f t="shared" si="0"/>
        <v>800000</v>
      </c>
      <c r="L52" s="58"/>
    </row>
    <row r="53" spans="1:12" ht="19.5" customHeight="1">
      <c r="A53" s="47">
        <v>46</v>
      </c>
      <c r="B53" s="56" t="s">
        <v>314</v>
      </c>
      <c r="C53" s="56" t="s">
        <v>72</v>
      </c>
      <c r="D53" s="65" t="s">
        <v>315</v>
      </c>
      <c r="E53" s="56" t="s">
        <v>28</v>
      </c>
      <c r="F53" s="65" t="s">
        <v>22</v>
      </c>
      <c r="G53" s="65" t="s">
        <v>22</v>
      </c>
      <c r="H53" s="61" t="s">
        <v>22</v>
      </c>
      <c r="I53" s="65" t="s">
        <v>22</v>
      </c>
      <c r="J53" s="107">
        <v>36</v>
      </c>
      <c r="K53" s="79">
        <f t="shared" si="0"/>
        <v>3600000</v>
      </c>
      <c r="L53" s="58"/>
    </row>
    <row r="54" spans="1:12" ht="19.5" customHeight="1">
      <c r="A54" s="47">
        <v>47</v>
      </c>
      <c r="B54" s="56" t="s">
        <v>59</v>
      </c>
      <c r="C54" s="56" t="s">
        <v>60</v>
      </c>
      <c r="D54" s="65" t="s">
        <v>61</v>
      </c>
      <c r="E54" s="56" t="s">
        <v>28</v>
      </c>
      <c r="F54" s="65" t="s">
        <v>22</v>
      </c>
      <c r="G54" s="65" t="s">
        <v>22</v>
      </c>
      <c r="H54" s="65" t="s">
        <v>22</v>
      </c>
      <c r="I54" s="65" t="s">
        <v>22</v>
      </c>
      <c r="J54" s="107">
        <v>36</v>
      </c>
      <c r="K54" s="79">
        <f t="shared" si="0"/>
        <v>3600000</v>
      </c>
      <c r="L54" s="58"/>
    </row>
    <row r="55" spans="1:12" ht="19.5" customHeight="1">
      <c r="A55" s="47">
        <v>48</v>
      </c>
      <c r="B55" s="56" t="s">
        <v>185</v>
      </c>
      <c r="C55" s="56" t="s">
        <v>60</v>
      </c>
      <c r="D55" s="64" t="s">
        <v>184</v>
      </c>
      <c r="E55" s="56" t="s">
        <v>92</v>
      </c>
      <c r="F55" s="65" t="s">
        <v>22</v>
      </c>
      <c r="G55" s="65" t="s">
        <v>22</v>
      </c>
      <c r="H55" s="65" t="s">
        <v>22</v>
      </c>
      <c r="I55" s="65" t="s">
        <v>22</v>
      </c>
      <c r="J55" s="107">
        <v>36</v>
      </c>
      <c r="K55" s="79">
        <f t="shared" si="0"/>
        <v>3600000</v>
      </c>
      <c r="L55" s="58"/>
    </row>
    <row r="56" spans="1:12" ht="19.5" customHeight="1">
      <c r="A56" s="47">
        <v>49</v>
      </c>
      <c r="B56" s="43" t="s">
        <v>193</v>
      </c>
      <c r="C56" s="43" t="s">
        <v>27</v>
      </c>
      <c r="D56" s="62">
        <v>32851</v>
      </c>
      <c r="E56" s="43" t="s">
        <v>28</v>
      </c>
      <c r="F56" s="65"/>
      <c r="G56" s="65"/>
      <c r="H56" s="65" t="s">
        <v>22</v>
      </c>
      <c r="I56" s="65"/>
      <c r="J56" s="61">
        <v>8</v>
      </c>
      <c r="K56" s="90">
        <f t="shared" si="0"/>
        <v>800000</v>
      </c>
      <c r="L56" s="58"/>
    </row>
    <row r="57" spans="1:13" s="45" customFormat="1" ht="25.5" customHeight="1" thickBot="1">
      <c r="A57" s="194" t="s">
        <v>400</v>
      </c>
      <c r="B57" s="195"/>
      <c r="C57" s="195"/>
      <c r="D57" s="195"/>
      <c r="E57" s="91"/>
      <c r="F57" s="103">
        <v>38</v>
      </c>
      <c r="G57" s="103">
        <v>38</v>
      </c>
      <c r="H57" s="103">
        <v>46</v>
      </c>
      <c r="I57" s="103">
        <v>32</v>
      </c>
      <c r="J57" s="103">
        <f>+SUM(J8:J56)</f>
        <v>1360</v>
      </c>
      <c r="K57" s="92">
        <f>+SUM(K8:K56)</f>
        <v>136000000</v>
      </c>
      <c r="L57" s="80"/>
      <c r="M57" s="46"/>
    </row>
    <row r="58" ht="16.5" thickTop="1"/>
  </sheetData>
  <sheetProtection/>
  <mergeCells count="13">
    <mergeCell ref="A57:D57"/>
    <mergeCell ref="A2:D2"/>
    <mergeCell ref="A3:L3"/>
    <mergeCell ref="A4:L4"/>
    <mergeCell ref="A6:A7"/>
    <mergeCell ref="B6:B7"/>
    <mergeCell ref="C6:C7"/>
    <mergeCell ref="D6:D7"/>
    <mergeCell ref="E6:E7"/>
    <mergeCell ref="F6:I6"/>
    <mergeCell ref="J6:J7"/>
    <mergeCell ref="K6:K7"/>
    <mergeCell ref="L6:L7"/>
  </mergeCells>
  <printOptions/>
  <pageMargins left="0.65" right="0.24" top="0.54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46">
      <selection activeCell="O60" sqref="O60"/>
    </sheetView>
  </sheetViews>
  <sheetFormatPr defaultColWidth="9.140625" defaultRowHeight="15"/>
  <cols>
    <col min="1" max="1" width="5.00390625" style="38" customWidth="1"/>
    <col min="2" max="2" width="18.57421875" style="38" bestFit="1" customWidth="1"/>
    <col min="3" max="3" width="7.7109375" style="38" bestFit="1" customWidth="1"/>
    <col min="4" max="4" width="16.00390625" style="38" customWidth="1"/>
    <col min="5" max="5" width="14.7109375" style="38" customWidth="1"/>
    <col min="6" max="14" width="7.7109375" style="38" hidden="1" customWidth="1"/>
    <col min="15" max="15" width="8.8515625" style="38" customWidth="1"/>
    <col min="16" max="16" width="12.421875" style="76" hidden="1" customWidth="1"/>
    <col min="17" max="17" width="10.421875" style="38" customWidth="1"/>
    <col min="18" max="16384" width="9.140625" style="38" customWidth="1"/>
  </cols>
  <sheetData>
    <row r="1" spans="1:5" ht="15.75">
      <c r="A1" s="193" t="s">
        <v>1</v>
      </c>
      <c r="B1" s="193"/>
      <c r="C1" s="193"/>
      <c r="D1" s="193"/>
      <c r="E1" s="193"/>
    </row>
    <row r="2" spans="1:5" ht="15.75">
      <c r="A2" s="192" t="s">
        <v>0</v>
      </c>
      <c r="B2" s="192"/>
      <c r="C2" s="192"/>
      <c r="D2" s="192"/>
      <c r="E2" s="192"/>
    </row>
    <row r="4" spans="1:17" ht="41.25" customHeight="1">
      <c r="A4" s="215" t="s">
        <v>395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ht="20.25" customHeight="1">
      <c r="A5" s="198" t="s">
        <v>402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ht="16.5" thickBot="1"/>
    <row r="7" spans="1:17" s="60" customFormat="1" ht="27" customHeight="1" thickTop="1">
      <c r="A7" s="205" t="s">
        <v>2</v>
      </c>
      <c r="B7" s="207" t="s">
        <v>3</v>
      </c>
      <c r="C7" s="207" t="s">
        <v>4</v>
      </c>
      <c r="D7" s="207" t="s">
        <v>5</v>
      </c>
      <c r="E7" s="207" t="s">
        <v>6</v>
      </c>
      <c r="F7" s="227" t="s">
        <v>399</v>
      </c>
      <c r="G7" s="228"/>
      <c r="H7" s="228"/>
      <c r="I7" s="228"/>
      <c r="J7" s="228"/>
      <c r="K7" s="228"/>
      <c r="L7" s="228"/>
      <c r="M7" s="228"/>
      <c r="N7" s="229"/>
      <c r="O7" s="199" t="s">
        <v>390</v>
      </c>
      <c r="P7" s="224" t="s">
        <v>76</v>
      </c>
      <c r="Q7" s="221" t="s">
        <v>58</v>
      </c>
    </row>
    <row r="8" spans="1:17" s="60" customFormat="1" ht="27" customHeight="1">
      <c r="A8" s="217"/>
      <c r="B8" s="219"/>
      <c r="C8" s="219"/>
      <c r="D8" s="219"/>
      <c r="E8" s="219"/>
      <c r="F8" s="102" t="s">
        <v>7</v>
      </c>
      <c r="G8" s="102" t="s">
        <v>8</v>
      </c>
      <c r="H8" s="102" t="s">
        <v>9</v>
      </c>
      <c r="I8" s="102" t="s">
        <v>10</v>
      </c>
      <c r="J8" s="102" t="s">
        <v>11</v>
      </c>
      <c r="K8" s="102" t="s">
        <v>12</v>
      </c>
      <c r="L8" s="102" t="s">
        <v>13</v>
      </c>
      <c r="M8" s="102" t="s">
        <v>14</v>
      </c>
      <c r="N8" s="102" t="s">
        <v>15</v>
      </c>
      <c r="O8" s="230"/>
      <c r="P8" s="225"/>
      <c r="Q8" s="222"/>
    </row>
    <row r="9" spans="1:17" s="60" customFormat="1" ht="27" customHeight="1">
      <c r="A9" s="218"/>
      <c r="B9" s="220"/>
      <c r="C9" s="220"/>
      <c r="D9" s="220"/>
      <c r="E9" s="220"/>
      <c r="F9" s="104">
        <v>3</v>
      </c>
      <c r="G9" s="104">
        <v>3</v>
      </c>
      <c r="H9" s="104">
        <v>2</v>
      </c>
      <c r="I9" s="104">
        <v>3</v>
      </c>
      <c r="J9" s="104">
        <v>2</v>
      </c>
      <c r="K9" s="104">
        <v>2</v>
      </c>
      <c r="L9" s="104">
        <v>2</v>
      </c>
      <c r="M9" s="104">
        <v>2</v>
      </c>
      <c r="N9" s="104">
        <v>2</v>
      </c>
      <c r="O9" s="105">
        <f>+F9+G9+H9+I9+J9+K9+L9+M9+N9</f>
        <v>21</v>
      </c>
      <c r="P9" s="226"/>
      <c r="Q9" s="223"/>
    </row>
    <row r="10" spans="1:18" ht="19.5" customHeight="1">
      <c r="A10" s="81">
        <v>1</v>
      </c>
      <c r="B10" s="82" t="s">
        <v>35</v>
      </c>
      <c r="C10" s="82" t="s">
        <v>36</v>
      </c>
      <c r="D10" s="93" t="s">
        <v>37</v>
      </c>
      <c r="E10" s="82" t="s">
        <v>21</v>
      </c>
      <c r="F10" s="93"/>
      <c r="G10" s="93"/>
      <c r="H10" s="93" t="s">
        <v>22</v>
      </c>
      <c r="I10" s="93" t="s">
        <v>22</v>
      </c>
      <c r="J10" s="93" t="s">
        <v>22</v>
      </c>
      <c r="K10" s="93"/>
      <c r="L10" s="93" t="s">
        <v>22</v>
      </c>
      <c r="M10" s="93" t="s">
        <v>22</v>
      </c>
      <c r="N10" s="93" t="s">
        <v>22</v>
      </c>
      <c r="O10" s="106">
        <v>13</v>
      </c>
      <c r="P10" s="84">
        <f aca="true" t="shared" si="0" ref="P10:P72">+O10*200000</f>
        <v>2600000</v>
      </c>
      <c r="Q10" s="85" t="s">
        <v>22</v>
      </c>
      <c r="R10" s="38" t="s">
        <v>405</v>
      </c>
    </row>
    <row r="11" spans="1:17" ht="19.5" customHeight="1">
      <c r="A11" s="59">
        <v>2</v>
      </c>
      <c r="B11" s="43" t="s">
        <v>93</v>
      </c>
      <c r="C11" s="43" t="s">
        <v>36</v>
      </c>
      <c r="D11" s="62">
        <v>32852</v>
      </c>
      <c r="E11" s="43" t="s">
        <v>21</v>
      </c>
      <c r="F11" s="93" t="s">
        <v>22</v>
      </c>
      <c r="G11" s="61" t="s">
        <v>22</v>
      </c>
      <c r="H11" s="61" t="s">
        <v>22</v>
      </c>
      <c r="I11" s="61" t="s">
        <v>22</v>
      </c>
      <c r="J11" s="61" t="s">
        <v>22</v>
      </c>
      <c r="K11" s="61" t="s">
        <v>22</v>
      </c>
      <c r="L11" s="61" t="s">
        <v>22</v>
      </c>
      <c r="M11" s="61" t="s">
        <v>22</v>
      </c>
      <c r="N11" s="61" t="s">
        <v>22</v>
      </c>
      <c r="O11" s="107">
        <v>21</v>
      </c>
      <c r="P11" s="77">
        <f t="shared" si="0"/>
        <v>4200000</v>
      </c>
      <c r="Q11" s="52" t="s">
        <v>22</v>
      </c>
    </row>
    <row r="12" spans="1:17" ht="19.5" customHeight="1">
      <c r="A12" s="81">
        <v>3</v>
      </c>
      <c r="B12" s="43" t="s">
        <v>308</v>
      </c>
      <c r="C12" s="43" t="s">
        <v>36</v>
      </c>
      <c r="D12" s="61" t="s">
        <v>309</v>
      </c>
      <c r="E12" s="43" t="s">
        <v>92</v>
      </c>
      <c r="F12" s="61"/>
      <c r="G12" s="61"/>
      <c r="H12" s="61"/>
      <c r="I12" s="61" t="s">
        <v>22</v>
      </c>
      <c r="J12" s="61"/>
      <c r="K12" s="61"/>
      <c r="L12" s="61" t="s">
        <v>22</v>
      </c>
      <c r="M12" s="61" t="s">
        <v>22</v>
      </c>
      <c r="N12" s="61" t="s">
        <v>22</v>
      </c>
      <c r="O12" s="107">
        <v>9</v>
      </c>
      <c r="P12" s="77">
        <f t="shared" si="0"/>
        <v>1800000</v>
      </c>
      <c r="Q12" s="52" t="s">
        <v>22</v>
      </c>
    </row>
    <row r="13" spans="1:17" ht="19.5" customHeight="1">
      <c r="A13" s="59">
        <v>4</v>
      </c>
      <c r="B13" s="43" t="s">
        <v>312</v>
      </c>
      <c r="C13" s="43" t="s">
        <v>36</v>
      </c>
      <c r="D13" s="61" t="s">
        <v>313</v>
      </c>
      <c r="E13" s="43" t="s">
        <v>28</v>
      </c>
      <c r="F13" s="61" t="s">
        <v>22</v>
      </c>
      <c r="G13" s="61" t="s">
        <v>22</v>
      </c>
      <c r="H13" s="61" t="s">
        <v>22</v>
      </c>
      <c r="I13" s="61" t="s">
        <v>22</v>
      </c>
      <c r="J13" s="61" t="s">
        <v>22</v>
      </c>
      <c r="K13" s="61" t="s">
        <v>22</v>
      </c>
      <c r="L13" s="61" t="s">
        <v>22</v>
      </c>
      <c r="M13" s="61" t="s">
        <v>22</v>
      </c>
      <c r="N13" s="61" t="s">
        <v>22</v>
      </c>
      <c r="O13" s="107">
        <v>21</v>
      </c>
      <c r="P13" s="77">
        <f t="shared" si="0"/>
        <v>4200000</v>
      </c>
      <c r="Q13" s="52" t="s">
        <v>22</v>
      </c>
    </row>
    <row r="14" spans="1:18" ht="19.5" customHeight="1">
      <c r="A14" s="81">
        <v>5</v>
      </c>
      <c r="B14" s="43" t="s">
        <v>357</v>
      </c>
      <c r="C14" s="43" t="s">
        <v>358</v>
      </c>
      <c r="D14" s="62">
        <v>28013</v>
      </c>
      <c r="E14" s="43" t="s">
        <v>40</v>
      </c>
      <c r="F14" s="61" t="s">
        <v>22</v>
      </c>
      <c r="G14" s="61" t="s">
        <v>22</v>
      </c>
      <c r="H14" s="61" t="s">
        <v>22</v>
      </c>
      <c r="I14" s="61" t="s">
        <v>22</v>
      </c>
      <c r="J14" s="61" t="s">
        <v>22</v>
      </c>
      <c r="K14" s="61" t="s">
        <v>22</v>
      </c>
      <c r="L14" s="61" t="s">
        <v>22</v>
      </c>
      <c r="M14" s="61" t="s">
        <v>22</v>
      </c>
      <c r="N14" s="61" t="s">
        <v>22</v>
      </c>
      <c r="O14" s="107">
        <v>21</v>
      </c>
      <c r="P14" s="77">
        <f t="shared" si="0"/>
        <v>4200000</v>
      </c>
      <c r="Q14" s="52" t="s">
        <v>22</v>
      </c>
      <c r="R14" s="38" t="s">
        <v>412</v>
      </c>
    </row>
    <row r="15" spans="1:17" ht="19.5" customHeight="1">
      <c r="A15" s="59">
        <v>6</v>
      </c>
      <c r="B15" s="43" t="s">
        <v>175</v>
      </c>
      <c r="C15" s="43" t="s">
        <v>176</v>
      </c>
      <c r="D15" s="62" t="s">
        <v>177</v>
      </c>
      <c r="E15" s="43" t="s">
        <v>178</v>
      </c>
      <c r="F15" s="61"/>
      <c r="G15" s="61"/>
      <c r="H15" s="61" t="s">
        <v>22</v>
      </c>
      <c r="I15" s="61" t="s">
        <v>22</v>
      </c>
      <c r="J15" s="61" t="s">
        <v>22</v>
      </c>
      <c r="K15" s="61" t="s">
        <v>22</v>
      </c>
      <c r="L15" s="61" t="s">
        <v>22</v>
      </c>
      <c r="M15" s="61" t="s">
        <v>22</v>
      </c>
      <c r="N15" s="61" t="s">
        <v>22</v>
      </c>
      <c r="O15" s="107">
        <v>15</v>
      </c>
      <c r="P15" s="77">
        <f t="shared" si="0"/>
        <v>3000000</v>
      </c>
      <c r="Q15" s="52" t="s">
        <v>22</v>
      </c>
    </row>
    <row r="16" spans="1:17" ht="19.5" customHeight="1">
      <c r="A16" s="81">
        <v>7</v>
      </c>
      <c r="B16" s="43" t="s">
        <v>56</v>
      </c>
      <c r="C16" s="43" t="s">
        <v>57</v>
      </c>
      <c r="D16" s="62">
        <v>29810</v>
      </c>
      <c r="E16" s="43" t="s">
        <v>28</v>
      </c>
      <c r="F16" s="61"/>
      <c r="G16" s="61"/>
      <c r="H16" s="61"/>
      <c r="I16" s="61" t="s">
        <v>22</v>
      </c>
      <c r="J16" s="61"/>
      <c r="K16" s="61"/>
      <c r="L16" s="61" t="s">
        <v>22</v>
      </c>
      <c r="M16" s="61" t="s">
        <v>22</v>
      </c>
      <c r="N16" s="61" t="s">
        <v>22</v>
      </c>
      <c r="O16" s="107">
        <v>9</v>
      </c>
      <c r="P16" s="77">
        <f t="shared" si="0"/>
        <v>1800000</v>
      </c>
      <c r="Q16" s="52" t="s">
        <v>22</v>
      </c>
    </row>
    <row r="17" spans="1:17" ht="19.5" customHeight="1">
      <c r="A17" s="59">
        <v>8</v>
      </c>
      <c r="B17" s="43" t="s">
        <v>193</v>
      </c>
      <c r="C17" s="43" t="s">
        <v>218</v>
      </c>
      <c r="D17" s="61" t="s">
        <v>219</v>
      </c>
      <c r="E17" s="43" t="s">
        <v>74</v>
      </c>
      <c r="F17" s="94" t="s">
        <v>22</v>
      </c>
      <c r="G17" s="94" t="s">
        <v>22</v>
      </c>
      <c r="H17" s="94" t="s">
        <v>22</v>
      </c>
      <c r="I17" s="61" t="s">
        <v>22</v>
      </c>
      <c r="J17" s="94" t="s">
        <v>22</v>
      </c>
      <c r="K17" s="94"/>
      <c r="L17" s="61" t="s">
        <v>22</v>
      </c>
      <c r="M17" s="61" t="s">
        <v>22</v>
      </c>
      <c r="N17" s="61" t="s">
        <v>22</v>
      </c>
      <c r="O17" s="107">
        <v>19</v>
      </c>
      <c r="P17" s="77">
        <f t="shared" si="0"/>
        <v>3800000</v>
      </c>
      <c r="Q17" s="52" t="s">
        <v>22</v>
      </c>
    </row>
    <row r="18" spans="1:18" ht="19.5" customHeight="1">
      <c r="A18" s="81">
        <v>9</v>
      </c>
      <c r="B18" s="43" t="s">
        <v>49</v>
      </c>
      <c r="C18" s="43" t="s">
        <v>50</v>
      </c>
      <c r="D18" s="62">
        <v>26341</v>
      </c>
      <c r="E18" s="43" t="s">
        <v>51</v>
      </c>
      <c r="F18" s="61" t="s">
        <v>22</v>
      </c>
      <c r="G18" s="61" t="s">
        <v>22</v>
      </c>
      <c r="H18" s="61" t="s">
        <v>22</v>
      </c>
      <c r="I18" s="61" t="s">
        <v>22</v>
      </c>
      <c r="J18" s="61" t="s">
        <v>22</v>
      </c>
      <c r="K18" s="61" t="s">
        <v>22</v>
      </c>
      <c r="L18" s="61" t="s">
        <v>22</v>
      </c>
      <c r="M18" s="61" t="s">
        <v>22</v>
      </c>
      <c r="N18" s="61" t="s">
        <v>22</v>
      </c>
      <c r="O18" s="107">
        <v>21</v>
      </c>
      <c r="P18" s="77">
        <f t="shared" si="0"/>
        <v>4200000</v>
      </c>
      <c r="Q18" s="52" t="s">
        <v>22</v>
      </c>
      <c r="R18" s="38" t="s">
        <v>410</v>
      </c>
    </row>
    <row r="19" spans="1:17" s="122" customFormat="1" ht="19.5" customHeight="1">
      <c r="A19" s="115">
        <v>10</v>
      </c>
      <c r="B19" s="116" t="s">
        <v>304</v>
      </c>
      <c r="C19" s="116" t="s">
        <v>50</v>
      </c>
      <c r="D19" s="118" t="s">
        <v>305</v>
      </c>
      <c r="E19" s="116" t="s">
        <v>25</v>
      </c>
      <c r="F19" s="118"/>
      <c r="G19" s="118"/>
      <c r="H19" s="118"/>
      <c r="I19" s="118" t="s">
        <v>22</v>
      </c>
      <c r="J19" s="118"/>
      <c r="K19" s="118"/>
      <c r="L19" s="118" t="s">
        <v>22</v>
      </c>
      <c r="M19" s="118" t="s">
        <v>22</v>
      </c>
      <c r="N19" s="118" t="s">
        <v>22</v>
      </c>
      <c r="O19" s="119">
        <v>9</v>
      </c>
      <c r="P19" s="120">
        <f t="shared" si="0"/>
        <v>1800000</v>
      </c>
      <c r="Q19" s="121"/>
    </row>
    <row r="20" spans="1:18" ht="19.5" customHeight="1">
      <c r="A20" s="81">
        <v>11</v>
      </c>
      <c r="B20" s="43" t="s">
        <v>310</v>
      </c>
      <c r="C20" s="43" t="s">
        <v>50</v>
      </c>
      <c r="D20" s="61" t="s">
        <v>311</v>
      </c>
      <c r="E20" s="43" t="s">
        <v>28</v>
      </c>
      <c r="F20" s="61" t="s">
        <v>22</v>
      </c>
      <c r="G20" s="61" t="s">
        <v>22</v>
      </c>
      <c r="H20" s="61" t="s">
        <v>22</v>
      </c>
      <c r="I20" s="61" t="s">
        <v>22</v>
      </c>
      <c r="J20" s="61" t="s">
        <v>22</v>
      </c>
      <c r="K20" s="61" t="s">
        <v>22</v>
      </c>
      <c r="L20" s="61" t="s">
        <v>22</v>
      </c>
      <c r="M20" s="61" t="s">
        <v>22</v>
      </c>
      <c r="N20" s="61" t="s">
        <v>22</v>
      </c>
      <c r="O20" s="107">
        <v>21</v>
      </c>
      <c r="P20" s="77">
        <f t="shared" si="0"/>
        <v>4200000</v>
      </c>
      <c r="Q20" s="52" t="s">
        <v>22</v>
      </c>
      <c r="R20" s="38" t="s">
        <v>413</v>
      </c>
    </row>
    <row r="21" spans="1:17" s="51" customFormat="1" ht="19.5" customHeight="1">
      <c r="A21" s="59">
        <v>12</v>
      </c>
      <c r="B21" s="43" t="s">
        <v>52</v>
      </c>
      <c r="C21" s="43" t="s">
        <v>53</v>
      </c>
      <c r="D21" s="61" t="s">
        <v>54</v>
      </c>
      <c r="E21" s="43" t="s">
        <v>55</v>
      </c>
      <c r="F21" s="61"/>
      <c r="G21" s="61"/>
      <c r="H21" s="61" t="s">
        <v>22</v>
      </c>
      <c r="I21" s="61" t="s">
        <v>22</v>
      </c>
      <c r="J21" s="61"/>
      <c r="K21" s="61"/>
      <c r="L21" s="61" t="s">
        <v>22</v>
      </c>
      <c r="M21" s="61" t="s">
        <v>22</v>
      </c>
      <c r="N21" s="61" t="s">
        <v>22</v>
      </c>
      <c r="O21" s="107">
        <v>11</v>
      </c>
      <c r="P21" s="77">
        <f t="shared" si="0"/>
        <v>2200000</v>
      </c>
      <c r="Q21" s="52" t="s">
        <v>22</v>
      </c>
    </row>
    <row r="22" spans="1:17" ht="19.5" customHeight="1">
      <c r="A22" s="81">
        <v>13</v>
      </c>
      <c r="B22" s="43" t="s">
        <v>351</v>
      </c>
      <c r="C22" s="43" t="s">
        <v>352</v>
      </c>
      <c r="D22" s="62" t="s">
        <v>353</v>
      </c>
      <c r="E22" s="43" t="s">
        <v>240</v>
      </c>
      <c r="F22" s="61"/>
      <c r="G22" s="61"/>
      <c r="H22" s="61" t="s">
        <v>22</v>
      </c>
      <c r="I22" s="61" t="s">
        <v>22</v>
      </c>
      <c r="J22" s="61"/>
      <c r="K22" s="61"/>
      <c r="L22" s="61" t="s">
        <v>22</v>
      </c>
      <c r="M22" s="61" t="s">
        <v>22</v>
      </c>
      <c r="N22" s="61" t="s">
        <v>22</v>
      </c>
      <c r="O22" s="107">
        <v>11</v>
      </c>
      <c r="P22" s="77">
        <f t="shared" si="0"/>
        <v>2200000</v>
      </c>
      <c r="Q22" s="52" t="s">
        <v>22</v>
      </c>
    </row>
    <row r="23" spans="1:17" s="122" customFormat="1" ht="19.5" customHeight="1">
      <c r="A23" s="115">
        <v>14</v>
      </c>
      <c r="B23" s="116" t="s">
        <v>250</v>
      </c>
      <c r="C23" s="116" t="s">
        <v>251</v>
      </c>
      <c r="D23" s="118" t="s">
        <v>254</v>
      </c>
      <c r="E23" s="116" t="s">
        <v>28</v>
      </c>
      <c r="F23" s="118"/>
      <c r="G23" s="118"/>
      <c r="H23" s="118" t="s">
        <v>22</v>
      </c>
      <c r="I23" s="118" t="s">
        <v>22</v>
      </c>
      <c r="J23" s="118"/>
      <c r="K23" s="118"/>
      <c r="L23" s="118" t="s">
        <v>22</v>
      </c>
      <c r="M23" s="118" t="s">
        <v>22</v>
      </c>
      <c r="N23" s="118"/>
      <c r="O23" s="119">
        <v>9</v>
      </c>
      <c r="P23" s="120">
        <f t="shared" si="0"/>
        <v>1800000</v>
      </c>
      <c r="Q23" s="121"/>
    </row>
    <row r="24" spans="1:17" ht="19.5" customHeight="1">
      <c r="A24" s="81">
        <v>15</v>
      </c>
      <c r="B24" s="43" t="s">
        <v>18</v>
      </c>
      <c r="C24" s="43" t="s">
        <v>19</v>
      </c>
      <c r="D24" s="61" t="s">
        <v>20</v>
      </c>
      <c r="E24" s="43" t="s">
        <v>21</v>
      </c>
      <c r="F24" s="61"/>
      <c r="G24" s="61"/>
      <c r="H24" s="61" t="s">
        <v>22</v>
      </c>
      <c r="I24" s="61" t="s">
        <v>22</v>
      </c>
      <c r="J24" s="61" t="s">
        <v>22</v>
      </c>
      <c r="K24" s="61"/>
      <c r="L24" s="61" t="s">
        <v>22</v>
      </c>
      <c r="M24" s="61" t="s">
        <v>22</v>
      </c>
      <c r="N24" s="61" t="s">
        <v>22</v>
      </c>
      <c r="O24" s="107">
        <v>13</v>
      </c>
      <c r="P24" s="77">
        <f t="shared" si="0"/>
        <v>2600000</v>
      </c>
      <c r="Q24" s="52" t="s">
        <v>22</v>
      </c>
    </row>
    <row r="25" spans="1:18" ht="19.5" customHeight="1">
      <c r="A25" s="59">
        <v>16</v>
      </c>
      <c r="B25" s="43" t="s">
        <v>33</v>
      </c>
      <c r="C25" s="43" t="s">
        <v>19</v>
      </c>
      <c r="D25" s="61" t="s">
        <v>34</v>
      </c>
      <c r="E25" s="43" t="s">
        <v>28</v>
      </c>
      <c r="F25" s="61"/>
      <c r="G25" s="61"/>
      <c r="H25" s="61" t="s">
        <v>22</v>
      </c>
      <c r="I25" s="61" t="s">
        <v>22</v>
      </c>
      <c r="J25" s="61"/>
      <c r="K25" s="61"/>
      <c r="L25" s="61" t="s">
        <v>22</v>
      </c>
      <c r="M25" s="61" t="s">
        <v>22</v>
      </c>
      <c r="N25" s="61" t="s">
        <v>22</v>
      </c>
      <c r="O25" s="107">
        <v>11</v>
      </c>
      <c r="P25" s="77">
        <f t="shared" si="0"/>
        <v>2200000</v>
      </c>
      <c r="Q25" s="52" t="s">
        <v>22</v>
      </c>
      <c r="R25" s="38" t="s">
        <v>411</v>
      </c>
    </row>
    <row r="26" spans="1:17" ht="19.5" customHeight="1">
      <c r="A26" s="81">
        <v>17</v>
      </c>
      <c r="B26" s="43" t="s">
        <v>348</v>
      </c>
      <c r="C26" s="43" t="s">
        <v>349</v>
      </c>
      <c r="D26" s="62" t="s">
        <v>350</v>
      </c>
      <c r="E26" s="43" t="s">
        <v>28</v>
      </c>
      <c r="F26" s="61" t="s">
        <v>22</v>
      </c>
      <c r="G26" s="61"/>
      <c r="H26" s="61" t="s">
        <v>22</v>
      </c>
      <c r="I26" s="61"/>
      <c r="J26" s="61"/>
      <c r="K26" s="61"/>
      <c r="L26" s="61" t="s">
        <v>22</v>
      </c>
      <c r="M26" s="61" t="s">
        <v>22</v>
      </c>
      <c r="N26" s="61"/>
      <c r="O26" s="107">
        <v>9</v>
      </c>
      <c r="P26" s="77">
        <f t="shared" si="0"/>
        <v>1800000</v>
      </c>
      <c r="Q26" s="52" t="s">
        <v>22</v>
      </c>
    </row>
    <row r="27" spans="1:17" ht="19.5" customHeight="1">
      <c r="A27" s="59">
        <v>18</v>
      </c>
      <c r="B27" s="43" t="s">
        <v>296</v>
      </c>
      <c r="C27" s="43" t="s">
        <v>297</v>
      </c>
      <c r="D27" s="62">
        <v>29502</v>
      </c>
      <c r="E27" s="43" t="s">
        <v>28</v>
      </c>
      <c r="F27" s="61" t="s">
        <v>22</v>
      </c>
      <c r="G27" s="61" t="s">
        <v>22</v>
      </c>
      <c r="H27" s="61" t="s">
        <v>22</v>
      </c>
      <c r="I27" s="61" t="s">
        <v>22</v>
      </c>
      <c r="J27" s="61" t="s">
        <v>22</v>
      </c>
      <c r="K27" s="61" t="s">
        <v>22</v>
      </c>
      <c r="L27" s="61" t="s">
        <v>22</v>
      </c>
      <c r="M27" s="61" t="s">
        <v>22</v>
      </c>
      <c r="N27" s="61" t="s">
        <v>22</v>
      </c>
      <c r="O27" s="107">
        <v>21</v>
      </c>
      <c r="P27" s="77">
        <f t="shared" si="0"/>
        <v>4200000</v>
      </c>
      <c r="Q27" s="52" t="s">
        <v>22</v>
      </c>
    </row>
    <row r="28" spans="1:17" ht="19.5" customHeight="1">
      <c r="A28" s="81">
        <v>19</v>
      </c>
      <c r="B28" s="43" t="s">
        <v>46</v>
      </c>
      <c r="C28" s="43" t="s">
        <v>47</v>
      </c>
      <c r="D28" s="61" t="s">
        <v>196</v>
      </c>
      <c r="E28" s="43" t="s">
        <v>48</v>
      </c>
      <c r="F28" s="61"/>
      <c r="G28" s="61"/>
      <c r="H28" s="61"/>
      <c r="I28" s="61" t="s">
        <v>22</v>
      </c>
      <c r="J28" s="61"/>
      <c r="K28" s="61"/>
      <c r="L28" s="61" t="s">
        <v>22</v>
      </c>
      <c r="M28" s="61" t="s">
        <v>22</v>
      </c>
      <c r="N28" s="61"/>
      <c r="O28" s="107">
        <v>7</v>
      </c>
      <c r="P28" s="77">
        <f t="shared" si="0"/>
        <v>1400000</v>
      </c>
      <c r="Q28" s="52" t="s">
        <v>22</v>
      </c>
    </row>
    <row r="29" spans="1:17" ht="19.5" customHeight="1">
      <c r="A29" s="59">
        <v>20</v>
      </c>
      <c r="B29" s="43" t="s">
        <v>326</v>
      </c>
      <c r="C29" s="43" t="s">
        <v>47</v>
      </c>
      <c r="D29" s="62">
        <v>33247</v>
      </c>
      <c r="E29" s="43" t="s">
        <v>28</v>
      </c>
      <c r="F29" s="61"/>
      <c r="G29" s="61"/>
      <c r="H29" s="61" t="s">
        <v>22</v>
      </c>
      <c r="I29" s="61" t="s">
        <v>22</v>
      </c>
      <c r="J29" s="61"/>
      <c r="K29" s="61"/>
      <c r="L29" s="61" t="s">
        <v>22</v>
      </c>
      <c r="M29" s="61" t="s">
        <v>22</v>
      </c>
      <c r="N29" s="61" t="s">
        <v>22</v>
      </c>
      <c r="O29" s="107">
        <v>11</v>
      </c>
      <c r="P29" s="77">
        <f t="shared" si="0"/>
        <v>2200000</v>
      </c>
      <c r="Q29" s="52" t="s">
        <v>22</v>
      </c>
    </row>
    <row r="30" spans="1:18" ht="19.5" customHeight="1">
      <c r="A30" s="81">
        <v>21</v>
      </c>
      <c r="B30" s="43" t="s">
        <v>238</v>
      </c>
      <c r="C30" s="43" t="s">
        <v>78</v>
      </c>
      <c r="D30" s="61" t="s">
        <v>239</v>
      </c>
      <c r="E30" s="43" t="s">
        <v>240</v>
      </c>
      <c r="F30" s="61" t="s">
        <v>22</v>
      </c>
      <c r="G30" s="61" t="s">
        <v>22</v>
      </c>
      <c r="H30" s="61" t="s">
        <v>22</v>
      </c>
      <c r="I30" s="61" t="s">
        <v>22</v>
      </c>
      <c r="J30" s="61" t="s">
        <v>22</v>
      </c>
      <c r="K30" s="61" t="s">
        <v>22</v>
      </c>
      <c r="L30" s="61"/>
      <c r="M30" s="61" t="s">
        <v>22</v>
      </c>
      <c r="N30" s="61" t="s">
        <v>22</v>
      </c>
      <c r="O30" s="107">
        <v>19</v>
      </c>
      <c r="P30" s="77">
        <f t="shared" si="0"/>
        <v>3800000</v>
      </c>
      <c r="Q30" s="52" t="s">
        <v>22</v>
      </c>
      <c r="R30" s="38" t="s">
        <v>409</v>
      </c>
    </row>
    <row r="31" spans="1:17" s="51" customFormat="1" ht="19.5" customHeight="1">
      <c r="A31" s="124">
        <v>22</v>
      </c>
      <c r="B31" s="49" t="s">
        <v>23</v>
      </c>
      <c r="C31" s="49" t="s">
        <v>24</v>
      </c>
      <c r="D31" s="63">
        <v>33064</v>
      </c>
      <c r="E31" s="49" t="s">
        <v>25</v>
      </c>
      <c r="F31" s="94"/>
      <c r="G31" s="94"/>
      <c r="H31" s="94" t="s">
        <v>22</v>
      </c>
      <c r="I31" s="94" t="s">
        <v>22</v>
      </c>
      <c r="J31" s="94"/>
      <c r="K31" s="94"/>
      <c r="L31" s="94" t="s">
        <v>22</v>
      </c>
      <c r="M31" s="94" t="s">
        <v>22</v>
      </c>
      <c r="N31" s="94" t="s">
        <v>22</v>
      </c>
      <c r="O31" s="125">
        <v>11</v>
      </c>
      <c r="P31" s="79">
        <f t="shared" si="0"/>
        <v>2200000</v>
      </c>
      <c r="Q31" s="54" t="s">
        <v>22</v>
      </c>
    </row>
    <row r="32" spans="1:17" ht="19.5" customHeight="1">
      <c r="A32" s="81">
        <v>23</v>
      </c>
      <c r="B32" s="43" t="s">
        <v>306</v>
      </c>
      <c r="C32" s="43" t="s">
        <v>307</v>
      </c>
      <c r="D32" s="62">
        <v>29708</v>
      </c>
      <c r="E32" s="43" t="s">
        <v>258</v>
      </c>
      <c r="F32" s="61"/>
      <c r="G32" s="61"/>
      <c r="H32" s="61"/>
      <c r="I32" s="61" t="s">
        <v>22</v>
      </c>
      <c r="J32" s="61"/>
      <c r="K32" s="61"/>
      <c r="L32" s="61" t="s">
        <v>22</v>
      </c>
      <c r="M32" s="61" t="s">
        <v>22</v>
      </c>
      <c r="N32" s="61" t="s">
        <v>22</v>
      </c>
      <c r="O32" s="107">
        <v>9</v>
      </c>
      <c r="P32" s="77">
        <f t="shared" si="0"/>
        <v>1800000</v>
      </c>
      <c r="Q32" s="52" t="s">
        <v>22</v>
      </c>
    </row>
    <row r="33" spans="1:18" ht="19.5" customHeight="1">
      <c r="A33" s="59">
        <v>24</v>
      </c>
      <c r="B33" s="43" t="s">
        <v>235</v>
      </c>
      <c r="C33" s="43" t="s">
        <v>236</v>
      </c>
      <c r="D33" s="61" t="s">
        <v>237</v>
      </c>
      <c r="E33" s="43" t="s">
        <v>28</v>
      </c>
      <c r="F33" s="61"/>
      <c r="G33" s="61"/>
      <c r="H33" s="61" t="s">
        <v>22</v>
      </c>
      <c r="I33" s="61" t="s">
        <v>22</v>
      </c>
      <c r="J33" s="61"/>
      <c r="K33" s="61"/>
      <c r="L33" s="61" t="s">
        <v>22</v>
      </c>
      <c r="M33" s="61" t="s">
        <v>22</v>
      </c>
      <c r="N33" s="61" t="s">
        <v>22</v>
      </c>
      <c r="O33" s="107">
        <v>11</v>
      </c>
      <c r="P33" s="77">
        <f t="shared" si="0"/>
        <v>2200000</v>
      </c>
      <c r="Q33" s="52" t="s">
        <v>22</v>
      </c>
      <c r="R33" s="38" t="s">
        <v>407</v>
      </c>
    </row>
    <row r="34" spans="1:17" s="51" customFormat="1" ht="19.5" customHeight="1">
      <c r="A34" s="81">
        <v>25</v>
      </c>
      <c r="B34" s="43" t="s">
        <v>290</v>
      </c>
      <c r="C34" s="43" t="s">
        <v>187</v>
      </c>
      <c r="D34" s="62">
        <v>31322</v>
      </c>
      <c r="E34" s="43" t="s">
        <v>25</v>
      </c>
      <c r="F34" s="61" t="s">
        <v>22</v>
      </c>
      <c r="G34" s="61" t="s">
        <v>22</v>
      </c>
      <c r="H34" s="61" t="s">
        <v>22</v>
      </c>
      <c r="I34" s="61" t="s">
        <v>22</v>
      </c>
      <c r="J34" s="61" t="s">
        <v>22</v>
      </c>
      <c r="K34" s="61" t="s">
        <v>22</v>
      </c>
      <c r="L34" s="61" t="s">
        <v>22</v>
      </c>
      <c r="M34" s="61" t="s">
        <v>22</v>
      </c>
      <c r="N34" s="61" t="s">
        <v>22</v>
      </c>
      <c r="O34" s="107">
        <v>21</v>
      </c>
      <c r="P34" s="77">
        <f t="shared" si="0"/>
        <v>4200000</v>
      </c>
      <c r="Q34" s="52" t="s">
        <v>22</v>
      </c>
    </row>
    <row r="35" spans="1:17" ht="19.5" customHeight="1">
      <c r="A35" s="59">
        <v>26</v>
      </c>
      <c r="B35" s="43" t="s">
        <v>31</v>
      </c>
      <c r="C35" s="43" t="s">
        <v>32</v>
      </c>
      <c r="D35" s="62">
        <v>29627</v>
      </c>
      <c r="E35" s="43" t="s">
        <v>28</v>
      </c>
      <c r="F35" s="61"/>
      <c r="G35" s="61"/>
      <c r="H35" s="61" t="s">
        <v>22</v>
      </c>
      <c r="I35" s="61" t="s">
        <v>22</v>
      </c>
      <c r="J35" s="61"/>
      <c r="K35" s="61"/>
      <c r="L35" s="61" t="s">
        <v>22</v>
      </c>
      <c r="M35" s="61" t="s">
        <v>22</v>
      </c>
      <c r="N35" s="61" t="s">
        <v>22</v>
      </c>
      <c r="O35" s="107">
        <v>11</v>
      </c>
      <c r="P35" s="77">
        <f t="shared" si="0"/>
        <v>2200000</v>
      </c>
      <c r="Q35" s="52" t="s">
        <v>22</v>
      </c>
    </row>
    <row r="36" spans="1:18" ht="19.5" customHeight="1">
      <c r="A36" s="81">
        <v>27</v>
      </c>
      <c r="B36" s="43" t="s">
        <v>265</v>
      </c>
      <c r="C36" s="43" t="s">
        <v>266</v>
      </c>
      <c r="D36" s="61" t="s">
        <v>267</v>
      </c>
      <c r="E36" s="43" t="s">
        <v>268</v>
      </c>
      <c r="F36" s="61"/>
      <c r="G36" s="61"/>
      <c r="H36" s="61"/>
      <c r="I36" s="61" t="s">
        <v>22</v>
      </c>
      <c r="J36" s="61"/>
      <c r="K36" s="61"/>
      <c r="L36" s="61" t="s">
        <v>22</v>
      </c>
      <c r="M36" s="61" t="s">
        <v>22</v>
      </c>
      <c r="N36" s="61"/>
      <c r="O36" s="107">
        <v>7</v>
      </c>
      <c r="P36" s="77">
        <f t="shared" si="0"/>
        <v>1400000</v>
      </c>
      <c r="Q36" s="52" t="s">
        <v>22</v>
      </c>
      <c r="R36" s="38" t="s">
        <v>415</v>
      </c>
    </row>
    <row r="37" spans="1:17" s="51" customFormat="1" ht="19.5" customHeight="1">
      <c r="A37" s="59">
        <v>28</v>
      </c>
      <c r="B37" s="43" t="s">
        <v>84</v>
      </c>
      <c r="C37" s="43" t="s">
        <v>85</v>
      </c>
      <c r="D37" s="61" t="s">
        <v>86</v>
      </c>
      <c r="E37" s="43" t="s">
        <v>28</v>
      </c>
      <c r="F37" s="61"/>
      <c r="G37" s="61"/>
      <c r="H37" s="61" t="s">
        <v>22</v>
      </c>
      <c r="I37" s="61" t="s">
        <v>22</v>
      </c>
      <c r="J37" s="61"/>
      <c r="K37" s="61"/>
      <c r="L37" s="61" t="s">
        <v>22</v>
      </c>
      <c r="M37" s="61" t="s">
        <v>22</v>
      </c>
      <c r="N37" s="61" t="s">
        <v>22</v>
      </c>
      <c r="O37" s="107">
        <v>11</v>
      </c>
      <c r="P37" s="77">
        <f t="shared" si="0"/>
        <v>2200000</v>
      </c>
      <c r="Q37" s="52" t="s">
        <v>22</v>
      </c>
    </row>
    <row r="38" spans="1:17" ht="19.5" customHeight="1">
      <c r="A38" s="81">
        <v>29</v>
      </c>
      <c r="B38" s="43" t="s">
        <v>201</v>
      </c>
      <c r="C38" s="43" t="s">
        <v>85</v>
      </c>
      <c r="D38" s="62" t="s">
        <v>200</v>
      </c>
      <c r="E38" s="43" t="s">
        <v>28</v>
      </c>
      <c r="F38" s="61"/>
      <c r="G38" s="61"/>
      <c r="H38" s="61" t="s">
        <v>22</v>
      </c>
      <c r="I38" s="61" t="s">
        <v>22</v>
      </c>
      <c r="J38" s="61"/>
      <c r="K38" s="61"/>
      <c r="L38" s="61" t="s">
        <v>22</v>
      </c>
      <c r="M38" s="61" t="s">
        <v>22</v>
      </c>
      <c r="N38" s="61" t="s">
        <v>22</v>
      </c>
      <c r="O38" s="107">
        <v>11</v>
      </c>
      <c r="P38" s="77">
        <f t="shared" si="0"/>
        <v>2200000</v>
      </c>
      <c r="Q38" s="52" t="s">
        <v>22</v>
      </c>
    </row>
    <row r="39" spans="1:18" ht="19.5" customHeight="1">
      <c r="A39" s="59">
        <v>30</v>
      </c>
      <c r="B39" s="49" t="s">
        <v>191</v>
      </c>
      <c r="C39" s="49" t="s">
        <v>293</v>
      </c>
      <c r="D39" s="63">
        <v>30967</v>
      </c>
      <c r="E39" s="49" t="s">
        <v>51</v>
      </c>
      <c r="F39" s="94" t="s">
        <v>22</v>
      </c>
      <c r="G39" s="94" t="s">
        <v>22</v>
      </c>
      <c r="H39" s="94" t="s">
        <v>22</v>
      </c>
      <c r="I39" s="61" t="s">
        <v>22</v>
      </c>
      <c r="J39" s="94" t="s">
        <v>22</v>
      </c>
      <c r="K39" s="94" t="s">
        <v>22</v>
      </c>
      <c r="L39" s="61" t="s">
        <v>22</v>
      </c>
      <c r="M39" s="61" t="s">
        <v>22</v>
      </c>
      <c r="N39" s="61" t="s">
        <v>22</v>
      </c>
      <c r="O39" s="107">
        <v>21</v>
      </c>
      <c r="P39" s="77">
        <f t="shared" si="0"/>
        <v>4200000</v>
      </c>
      <c r="Q39" s="54" t="s">
        <v>22</v>
      </c>
      <c r="R39" s="38" t="s">
        <v>416</v>
      </c>
    </row>
    <row r="40" spans="1:18" s="5" customFormat="1" ht="19.5" customHeight="1">
      <c r="A40" s="126">
        <v>31</v>
      </c>
      <c r="B40" s="96" t="s">
        <v>292</v>
      </c>
      <c r="C40" s="96" t="s">
        <v>293</v>
      </c>
      <c r="D40" s="108" t="s">
        <v>294</v>
      </c>
      <c r="E40" s="96" t="s">
        <v>28</v>
      </c>
      <c r="F40" s="108" t="s">
        <v>22</v>
      </c>
      <c r="G40" s="108" t="s">
        <v>22</v>
      </c>
      <c r="H40" s="108" t="s">
        <v>22</v>
      </c>
      <c r="I40" s="108" t="s">
        <v>22</v>
      </c>
      <c r="J40" s="108" t="s">
        <v>22</v>
      </c>
      <c r="K40" s="108" t="s">
        <v>22</v>
      </c>
      <c r="L40" s="108" t="s">
        <v>22</v>
      </c>
      <c r="M40" s="108" t="s">
        <v>22</v>
      </c>
      <c r="N40" s="108" t="s">
        <v>22</v>
      </c>
      <c r="O40" s="127">
        <v>21</v>
      </c>
      <c r="P40" s="100">
        <f t="shared" si="0"/>
        <v>4200000</v>
      </c>
      <c r="Q40" s="98" t="s">
        <v>22</v>
      </c>
      <c r="R40" s="5" t="s">
        <v>414</v>
      </c>
    </row>
    <row r="41" spans="1:17" s="122" customFormat="1" ht="19.5" customHeight="1">
      <c r="A41" s="115">
        <v>32</v>
      </c>
      <c r="B41" s="116" t="s">
        <v>137</v>
      </c>
      <c r="C41" s="116" t="s">
        <v>81</v>
      </c>
      <c r="D41" s="117">
        <v>31232</v>
      </c>
      <c r="E41" s="116" t="s">
        <v>40</v>
      </c>
      <c r="F41" s="118"/>
      <c r="G41" s="118"/>
      <c r="H41" s="118" t="s">
        <v>22</v>
      </c>
      <c r="I41" s="118" t="s">
        <v>22</v>
      </c>
      <c r="J41" s="118"/>
      <c r="K41" s="118"/>
      <c r="L41" s="118" t="s">
        <v>22</v>
      </c>
      <c r="M41" s="118" t="s">
        <v>22</v>
      </c>
      <c r="N41" s="118" t="s">
        <v>22</v>
      </c>
      <c r="O41" s="119">
        <v>11</v>
      </c>
      <c r="P41" s="120">
        <f t="shared" si="0"/>
        <v>2200000</v>
      </c>
      <c r="Q41" s="121"/>
    </row>
    <row r="42" spans="1:18" ht="19.5" customHeight="1">
      <c r="A42" s="81">
        <v>33</v>
      </c>
      <c r="B42" s="43" t="s">
        <v>210</v>
      </c>
      <c r="C42" s="43" t="s">
        <v>211</v>
      </c>
      <c r="D42" s="61" t="s">
        <v>212</v>
      </c>
      <c r="E42" s="43" t="s">
        <v>28</v>
      </c>
      <c r="F42" s="61"/>
      <c r="G42" s="61"/>
      <c r="H42" s="61" t="s">
        <v>22</v>
      </c>
      <c r="I42" s="61" t="s">
        <v>22</v>
      </c>
      <c r="J42" s="61"/>
      <c r="K42" s="61"/>
      <c r="L42" s="61" t="s">
        <v>22</v>
      </c>
      <c r="M42" s="61" t="s">
        <v>22</v>
      </c>
      <c r="N42" s="61" t="s">
        <v>22</v>
      </c>
      <c r="O42" s="107">
        <v>11</v>
      </c>
      <c r="P42" s="77">
        <f t="shared" si="0"/>
        <v>2200000</v>
      </c>
      <c r="Q42" s="52" t="s">
        <v>22</v>
      </c>
      <c r="R42" s="38" t="s">
        <v>407</v>
      </c>
    </row>
    <row r="43" spans="1:17" ht="19.5" customHeight="1">
      <c r="A43" s="59">
        <v>34</v>
      </c>
      <c r="B43" s="43" t="s">
        <v>259</v>
      </c>
      <c r="C43" s="43" t="s">
        <v>260</v>
      </c>
      <c r="D43" s="61" t="s">
        <v>261</v>
      </c>
      <c r="E43" s="43" t="s">
        <v>28</v>
      </c>
      <c r="F43" s="61"/>
      <c r="G43" s="61"/>
      <c r="H43" s="61"/>
      <c r="I43" s="61" t="s">
        <v>22</v>
      </c>
      <c r="J43" s="61"/>
      <c r="K43" s="61"/>
      <c r="L43" s="61" t="s">
        <v>22</v>
      </c>
      <c r="M43" s="61" t="s">
        <v>22</v>
      </c>
      <c r="N43" s="61" t="s">
        <v>22</v>
      </c>
      <c r="O43" s="107">
        <v>9</v>
      </c>
      <c r="P43" s="77">
        <f t="shared" si="0"/>
        <v>1800000</v>
      </c>
      <c r="Q43" s="52" t="s">
        <v>22</v>
      </c>
    </row>
    <row r="44" spans="1:18" ht="19.5" customHeight="1">
      <c r="A44" s="81">
        <v>35</v>
      </c>
      <c r="B44" s="43" t="s">
        <v>101</v>
      </c>
      <c r="C44" s="43" t="s">
        <v>102</v>
      </c>
      <c r="D44" s="62" t="s">
        <v>111</v>
      </c>
      <c r="E44" s="43" t="s">
        <v>28</v>
      </c>
      <c r="F44" s="61"/>
      <c r="G44" s="61"/>
      <c r="H44" s="61" t="s">
        <v>22</v>
      </c>
      <c r="I44" s="61" t="s">
        <v>22</v>
      </c>
      <c r="J44" s="61"/>
      <c r="K44" s="61"/>
      <c r="L44" s="61" t="s">
        <v>22</v>
      </c>
      <c r="M44" s="61" t="s">
        <v>22</v>
      </c>
      <c r="N44" s="61" t="s">
        <v>22</v>
      </c>
      <c r="O44" s="107">
        <v>11</v>
      </c>
      <c r="P44" s="77">
        <f t="shared" si="0"/>
        <v>2200000</v>
      </c>
      <c r="Q44" s="52" t="s">
        <v>22</v>
      </c>
      <c r="R44" s="38" t="s">
        <v>408</v>
      </c>
    </row>
    <row r="45" spans="1:18" ht="19.5" customHeight="1">
      <c r="A45" s="59">
        <v>36</v>
      </c>
      <c r="B45" s="43" t="s">
        <v>94</v>
      </c>
      <c r="C45" s="43" t="s">
        <v>95</v>
      </c>
      <c r="D45" s="61" t="s">
        <v>96</v>
      </c>
      <c r="E45" s="43" t="s">
        <v>92</v>
      </c>
      <c r="F45" s="61" t="s">
        <v>22</v>
      </c>
      <c r="G45" s="61" t="s">
        <v>22</v>
      </c>
      <c r="H45" s="61" t="s">
        <v>22</v>
      </c>
      <c r="I45" s="61" t="s">
        <v>22</v>
      </c>
      <c r="J45" s="61" t="s">
        <v>22</v>
      </c>
      <c r="K45" s="61" t="s">
        <v>22</v>
      </c>
      <c r="L45" s="61" t="s">
        <v>22</v>
      </c>
      <c r="M45" s="61" t="s">
        <v>22</v>
      </c>
      <c r="N45" s="61" t="s">
        <v>22</v>
      </c>
      <c r="O45" s="107">
        <v>21</v>
      </c>
      <c r="P45" s="77">
        <f t="shared" si="0"/>
        <v>4200000</v>
      </c>
      <c r="Q45" s="52" t="s">
        <v>22</v>
      </c>
      <c r="R45" s="38" t="s">
        <v>406</v>
      </c>
    </row>
    <row r="46" spans="1:17" ht="19.5" customHeight="1">
      <c r="A46" s="81">
        <v>37</v>
      </c>
      <c r="B46" s="43" t="s">
        <v>112</v>
      </c>
      <c r="C46" s="43" t="s">
        <v>95</v>
      </c>
      <c r="D46" s="62" t="s">
        <v>113</v>
      </c>
      <c r="E46" s="43" t="s">
        <v>21</v>
      </c>
      <c r="F46" s="61"/>
      <c r="G46" s="61"/>
      <c r="H46" s="61" t="s">
        <v>22</v>
      </c>
      <c r="I46" s="61" t="s">
        <v>22</v>
      </c>
      <c r="J46" s="61"/>
      <c r="K46" s="61"/>
      <c r="L46" s="61" t="s">
        <v>22</v>
      </c>
      <c r="M46" s="61" t="s">
        <v>22</v>
      </c>
      <c r="N46" s="61" t="s">
        <v>22</v>
      </c>
      <c r="O46" s="107">
        <v>11</v>
      </c>
      <c r="P46" s="77">
        <f t="shared" si="0"/>
        <v>2200000</v>
      </c>
      <c r="Q46" s="52" t="s">
        <v>22</v>
      </c>
    </row>
    <row r="47" spans="1:17" ht="19.5" customHeight="1">
      <c r="A47" s="59">
        <v>38</v>
      </c>
      <c r="B47" s="43" t="s">
        <v>44</v>
      </c>
      <c r="C47" s="43" t="s">
        <v>45</v>
      </c>
      <c r="D47" s="62">
        <v>31726</v>
      </c>
      <c r="E47" s="43" t="s">
        <v>28</v>
      </c>
      <c r="F47" s="61"/>
      <c r="G47" s="61"/>
      <c r="H47" s="61" t="s">
        <v>22</v>
      </c>
      <c r="I47" s="61" t="s">
        <v>22</v>
      </c>
      <c r="J47" s="61"/>
      <c r="K47" s="61"/>
      <c r="L47" s="61" t="s">
        <v>22</v>
      </c>
      <c r="M47" s="61" t="s">
        <v>22</v>
      </c>
      <c r="N47" s="61" t="s">
        <v>22</v>
      </c>
      <c r="O47" s="107">
        <v>11</v>
      </c>
      <c r="P47" s="77">
        <f t="shared" si="0"/>
        <v>2200000</v>
      </c>
      <c r="Q47" s="52" t="s">
        <v>22</v>
      </c>
    </row>
    <row r="48" spans="1:18" ht="19.5" customHeight="1">
      <c r="A48" s="81">
        <v>39</v>
      </c>
      <c r="B48" s="43" t="s">
        <v>63</v>
      </c>
      <c r="C48" s="43" t="s">
        <v>45</v>
      </c>
      <c r="D48" s="62">
        <v>27464</v>
      </c>
      <c r="E48" s="43" t="s">
        <v>28</v>
      </c>
      <c r="F48" s="61"/>
      <c r="G48" s="61"/>
      <c r="H48" s="61" t="s">
        <v>22</v>
      </c>
      <c r="I48" s="61" t="s">
        <v>22</v>
      </c>
      <c r="J48" s="61" t="s">
        <v>22</v>
      </c>
      <c r="K48" s="61"/>
      <c r="L48" s="61" t="s">
        <v>22</v>
      </c>
      <c r="M48" s="61" t="s">
        <v>22</v>
      </c>
      <c r="N48" s="61"/>
      <c r="O48" s="107">
        <v>11</v>
      </c>
      <c r="P48" s="77">
        <f t="shared" si="0"/>
        <v>2200000</v>
      </c>
      <c r="Q48" s="52" t="s">
        <v>22</v>
      </c>
      <c r="R48" s="38" t="s">
        <v>407</v>
      </c>
    </row>
    <row r="49" spans="1:17" ht="19.5" customHeight="1">
      <c r="A49" s="59">
        <v>40</v>
      </c>
      <c r="B49" s="43" t="s">
        <v>207</v>
      </c>
      <c r="C49" s="43" t="s">
        <v>45</v>
      </c>
      <c r="D49" s="61" t="s">
        <v>208</v>
      </c>
      <c r="E49" s="43" t="s">
        <v>51</v>
      </c>
      <c r="F49" s="61" t="s">
        <v>22</v>
      </c>
      <c r="G49" s="61" t="s">
        <v>22</v>
      </c>
      <c r="H49" s="61" t="s">
        <v>22</v>
      </c>
      <c r="I49" s="61" t="s">
        <v>22</v>
      </c>
      <c r="J49" s="61" t="s">
        <v>22</v>
      </c>
      <c r="K49" s="61" t="s">
        <v>22</v>
      </c>
      <c r="L49" s="61" t="s">
        <v>22</v>
      </c>
      <c r="M49" s="61" t="s">
        <v>22</v>
      </c>
      <c r="N49" s="61" t="s">
        <v>22</v>
      </c>
      <c r="O49" s="107">
        <v>21</v>
      </c>
      <c r="P49" s="77">
        <f t="shared" si="0"/>
        <v>4200000</v>
      </c>
      <c r="Q49" s="52" t="s">
        <v>22</v>
      </c>
    </row>
    <row r="50" spans="1:17" ht="19.5" customHeight="1">
      <c r="A50" s="81">
        <v>41</v>
      </c>
      <c r="B50" s="43" t="s">
        <v>343</v>
      </c>
      <c r="C50" s="43" t="s">
        <v>344</v>
      </c>
      <c r="D50" s="62" t="s">
        <v>345</v>
      </c>
      <c r="E50" s="43" t="s">
        <v>346</v>
      </c>
      <c r="F50" s="61"/>
      <c r="G50" s="61"/>
      <c r="H50" s="61"/>
      <c r="I50" s="61" t="s">
        <v>22</v>
      </c>
      <c r="J50" s="61"/>
      <c r="K50" s="61"/>
      <c r="L50" s="61" t="s">
        <v>22</v>
      </c>
      <c r="M50" s="61" t="s">
        <v>22</v>
      </c>
      <c r="N50" s="61" t="s">
        <v>22</v>
      </c>
      <c r="O50" s="107">
        <v>9</v>
      </c>
      <c r="P50" s="77">
        <f t="shared" si="0"/>
        <v>1800000</v>
      </c>
      <c r="Q50" s="52" t="s">
        <v>22</v>
      </c>
    </row>
    <row r="51" spans="1:17" ht="19.5" customHeight="1">
      <c r="A51" s="59">
        <v>42</v>
      </c>
      <c r="B51" s="43" t="s">
        <v>180</v>
      </c>
      <c r="C51" s="43" t="s">
        <v>181</v>
      </c>
      <c r="D51" s="62" t="s">
        <v>182</v>
      </c>
      <c r="E51" s="43" t="s">
        <v>28</v>
      </c>
      <c r="F51" s="61"/>
      <c r="G51" s="61"/>
      <c r="H51" s="61"/>
      <c r="I51" s="61" t="s">
        <v>22</v>
      </c>
      <c r="J51" s="61"/>
      <c r="K51" s="61"/>
      <c r="L51" s="61" t="s">
        <v>22</v>
      </c>
      <c r="M51" s="61" t="s">
        <v>22</v>
      </c>
      <c r="N51" s="61" t="s">
        <v>22</v>
      </c>
      <c r="O51" s="107">
        <v>9</v>
      </c>
      <c r="P51" s="77">
        <f t="shared" si="0"/>
        <v>1800000</v>
      </c>
      <c r="Q51" s="52" t="s">
        <v>22</v>
      </c>
    </row>
    <row r="52" spans="1:17" ht="19.5" customHeight="1">
      <c r="A52" s="81">
        <v>43</v>
      </c>
      <c r="B52" s="43" t="s">
        <v>88</v>
      </c>
      <c r="C52" s="43" t="s">
        <v>87</v>
      </c>
      <c r="D52" s="61" t="s">
        <v>89</v>
      </c>
      <c r="E52" s="43" t="s">
        <v>55</v>
      </c>
      <c r="F52" s="61"/>
      <c r="G52" s="61"/>
      <c r="H52" s="61" t="s">
        <v>22</v>
      </c>
      <c r="I52" s="61" t="s">
        <v>22</v>
      </c>
      <c r="J52" s="61"/>
      <c r="K52" s="61"/>
      <c r="L52" s="61" t="s">
        <v>22</v>
      </c>
      <c r="M52" s="61" t="s">
        <v>22</v>
      </c>
      <c r="N52" s="61" t="s">
        <v>22</v>
      </c>
      <c r="O52" s="107">
        <v>11</v>
      </c>
      <c r="P52" s="77">
        <f t="shared" si="0"/>
        <v>2200000</v>
      </c>
      <c r="Q52" s="52" t="s">
        <v>22</v>
      </c>
    </row>
    <row r="53" spans="1:17" ht="19.5" customHeight="1">
      <c r="A53" s="59">
        <v>44</v>
      </c>
      <c r="B53" s="43" t="s">
        <v>62</v>
      </c>
      <c r="C53" s="43" t="s">
        <v>284</v>
      </c>
      <c r="D53" s="61" t="s">
        <v>83</v>
      </c>
      <c r="E53" s="43" t="s">
        <v>21</v>
      </c>
      <c r="F53" s="61"/>
      <c r="G53" s="61"/>
      <c r="H53" s="61" t="s">
        <v>22</v>
      </c>
      <c r="I53" s="61" t="s">
        <v>22</v>
      </c>
      <c r="J53" s="61"/>
      <c r="K53" s="61"/>
      <c r="L53" s="61" t="s">
        <v>22</v>
      </c>
      <c r="M53" s="61" t="s">
        <v>22</v>
      </c>
      <c r="N53" s="61"/>
      <c r="O53" s="107">
        <v>9</v>
      </c>
      <c r="P53" s="77">
        <f t="shared" si="0"/>
        <v>1800000</v>
      </c>
      <c r="Q53" s="52" t="s">
        <v>22</v>
      </c>
    </row>
    <row r="54" spans="1:17" ht="19.5" customHeight="1">
      <c r="A54" s="81">
        <v>45</v>
      </c>
      <c r="B54" s="43" t="s">
        <v>242</v>
      </c>
      <c r="C54" s="43" t="s">
        <v>243</v>
      </c>
      <c r="D54" s="61" t="s">
        <v>291</v>
      </c>
      <c r="E54" s="43" t="s">
        <v>244</v>
      </c>
      <c r="F54" s="61"/>
      <c r="G54" s="61"/>
      <c r="H54" s="61" t="s">
        <v>22</v>
      </c>
      <c r="I54" s="61" t="s">
        <v>22</v>
      </c>
      <c r="J54" s="61"/>
      <c r="K54" s="61"/>
      <c r="L54" s="61" t="s">
        <v>22</v>
      </c>
      <c r="M54" s="61" t="s">
        <v>22</v>
      </c>
      <c r="N54" s="61" t="s">
        <v>22</v>
      </c>
      <c r="O54" s="107">
        <v>11</v>
      </c>
      <c r="P54" s="77">
        <f t="shared" si="0"/>
        <v>2200000</v>
      </c>
      <c r="Q54" s="52" t="s">
        <v>22</v>
      </c>
    </row>
    <row r="55" spans="1:17" ht="19.5" customHeight="1">
      <c r="A55" s="59">
        <v>46</v>
      </c>
      <c r="B55" s="43" t="s">
        <v>269</v>
      </c>
      <c r="C55" s="43" t="s">
        <v>270</v>
      </c>
      <c r="D55" s="61" t="s">
        <v>271</v>
      </c>
      <c r="E55" s="43" t="s">
        <v>25</v>
      </c>
      <c r="F55" s="61"/>
      <c r="G55" s="61"/>
      <c r="H55" s="61" t="s">
        <v>22</v>
      </c>
      <c r="I55" s="61" t="s">
        <v>22</v>
      </c>
      <c r="J55" s="61" t="s">
        <v>22</v>
      </c>
      <c r="K55" s="61" t="s">
        <v>22</v>
      </c>
      <c r="L55" s="61" t="s">
        <v>22</v>
      </c>
      <c r="M55" s="61" t="s">
        <v>22</v>
      </c>
      <c r="N55" s="61" t="s">
        <v>22</v>
      </c>
      <c r="O55" s="107">
        <v>15</v>
      </c>
      <c r="P55" s="77">
        <f t="shared" si="0"/>
        <v>3000000</v>
      </c>
      <c r="Q55" s="52" t="s">
        <v>22</v>
      </c>
    </row>
    <row r="56" spans="1:17" ht="19.5" customHeight="1">
      <c r="A56" s="81">
        <v>47</v>
      </c>
      <c r="B56" s="43" t="s">
        <v>337</v>
      </c>
      <c r="C56" s="43" t="s">
        <v>334</v>
      </c>
      <c r="D56" s="62" t="s">
        <v>335</v>
      </c>
      <c r="E56" s="43" t="s">
        <v>28</v>
      </c>
      <c r="F56" s="61"/>
      <c r="G56" s="61"/>
      <c r="H56" s="61"/>
      <c r="I56" s="61" t="s">
        <v>22</v>
      </c>
      <c r="J56" s="61"/>
      <c r="K56" s="61"/>
      <c r="L56" s="61" t="s">
        <v>22</v>
      </c>
      <c r="M56" s="61"/>
      <c r="N56" s="61" t="s">
        <v>22</v>
      </c>
      <c r="O56" s="107">
        <v>7</v>
      </c>
      <c r="P56" s="77">
        <f t="shared" si="0"/>
        <v>1400000</v>
      </c>
      <c r="Q56" s="52" t="s">
        <v>22</v>
      </c>
    </row>
    <row r="57" spans="1:17" ht="19.5" customHeight="1">
      <c r="A57" s="59">
        <v>48</v>
      </c>
      <c r="B57" s="43" t="s">
        <v>29</v>
      </c>
      <c r="C57" s="43" t="s">
        <v>30</v>
      </c>
      <c r="D57" s="62">
        <v>30353</v>
      </c>
      <c r="E57" s="43" t="s">
        <v>28</v>
      </c>
      <c r="F57" s="61"/>
      <c r="G57" s="61"/>
      <c r="H57" s="61" t="s">
        <v>22</v>
      </c>
      <c r="I57" s="61" t="s">
        <v>22</v>
      </c>
      <c r="J57" s="61"/>
      <c r="K57" s="61"/>
      <c r="L57" s="61" t="s">
        <v>22</v>
      </c>
      <c r="M57" s="61" t="s">
        <v>22</v>
      </c>
      <c r="N57" s="61" t="s">
        <v>22</v>
      </c>
      <c r="O57" s="107">
        <v>11</v>
      </c>
      <c r="P57" s="77">
        <f t="shared" si="0"/>
        <v>2200000</v>
      </c>
      <c r="Q57" s="52" t="s">
        <v>22</v>
      </c>
    </row>
    <row r="58" spans="1:17" s="122" customFormat="1" ht="19.5" customHeight="1">
      <c r="A58" s="123">
        <v>49</v>
      </c>
      <c r="B58" s="116" t="s">
        <v>329</v>
      </c>
      <c r="C58" s="116" t="s">
        <v>330</v>
      </c>
      <c r="D58" s="117" t="s">
        <v>398</v>
      </c>
      <c r="E58" s="116" t="s">
        <v>92</v>
      </c>
      <c r="F58" s="118"/>
      <c r="G58" s="118"/>
      <c r="H58" s="118" t="s">
        <v>22</v>
      </c>
      <c r="I58" s="118" t="s">
        <v>22</v>
      </c>
      <c r="J58" s="118"/>
      <c r="K58" s="118"/>
      <c r="L58" s="118" t="s">
        <v>22</v>
      </c>
      <c r="M58" s="118" t="s">
        <v>22</v>
      </c>
      <c r="N58" s="118" t="s">
        <v>22</v>
      </c>
      <c r="O58" s="119">
        <v>11</v>
      </c>
      <c r="P58" s="120">
        <f t="shared" si="0"/>
        <v>2200000</v>
      </c>
      <c r="Q58" s="121"/>
    </row>
    <row r="59" spans="1:17" ht="19.5" customHeight="1">
      <c r="A59" s="59">
        <v>50</v>
      </c>
      <c r="B59" s="43" t="s">
        <v>203</v>
      </c>
      <c r="C59" s="43" t="s">
        <v>204</v>
      </c>
      <c r="D59" s="62" t="s">
        <v>205</v>
      </c>
      <c r="E59" s="43" t="s">
        <v>25</v>
      </c>
      <c r="F59" s="61"/>
      <c r="G59" s="61"/>
      <c r="H59" s="61" t="s">
        <v>22</v>
      </c>
      <c r="I59" s="61" t="s">
        <v>22</v>
      </c>
      <c r="J59" s="61"/>
      <c r="K59" s="61"/>
      <c r="L59" s="61" t="s">
        <v>22</v>
      </c>
      <c r="M59" s="61" t="s">
        <v>22</v>
      </c>
      <c r="N59" s="61" t="s">
        <v>22</v>
      </c>
      <c r="O59" s="107">
        <v>11</v>
      </c>
      <c r="P59" s="77">
        <f t="shared" si="0"/>
        <v>2200000</v>
      </c>
      <c r="Q59" s="52" t="s">
        <v>22</v>
      </c>
    </row>
    <row r="60" spans="1:17" s="122" customFormat="1" ht="19.5" customHeight="1">
      <c r="A60" s="123">
        <v>51</v>
      </c>
      <c r="B60" s="116" t="s">
        <v>301</v>
      </c>
      <c r="C60" s="116" t="s">
        <v>302</v>
      </c>
      <c r="D60" s="118" t="s">
        <v>303</v>
      </c>
      <c r="E60" s="116" t="s">
        <v>28</v>
      </c>
      <c r="F60" s="118" t="s">
        <v>22</v>
      </c>
      <c r="G60" s="118"/>
      <c r="H60" s="118" t="s">
        <v>22</v>
      </c>
      <c r="I60" s="118"/>
      <c r="J60" s="118"/>
      <c r="K60" s="118"/>
      <c r="L60" s="118"/>
      <c r="M60" s="118"/>
      <c r="N60" s="118"/>
      <c r="O60" s="119">
        <v>5</v>
      </c>
      <c r="P60" s="120">
        <f t="shared" si="0"/>
        <v>1000000</v>
      </c>
      <c r="Q60" s="121"/>
    </row>
    <row r="61" spans="1:18" ht="19.5" customHeight="1">
      <c r="A61" s="59">
        <v>52</v>
      </c>
      <c r="B61" s="43" t="s">
        <v>230</v>
      </c>
      <c r="C61" s="43" t="s">
        <v>231</v>
      </c>
      <c r="D61" s="61" t="s">
        <v>232</v>
      </c>
      <c r="E61" s="43" t="s">
        <v>28</v>
      </c>
      <c r="F61" s="61"/>
      <c r="G61" s="61"/>
      <c r="H61" s="61" t="s">
        <v>22</v>
      </c>
      <c r="I61" s="61"/>
      <c r="J61" s="61"/>
      <c r="K61" s="61"/>
      <c r="L61" s="61" t="s">
        <v>22</v>
      </c>
      <c r="M61" s="61"/>
      <c r="N61" s="61" t="s">
        <v>22</v>
      </c>
      <c r="O61" s="107">
        <v>6</v>
      </c>
      <c r="P61" s="77">
        <f t="shared" si="0"/>
        <v>1200000</v>
      </c>
      <c r="Q61" s="52" t="s">
        <v>22</v>
      </c>
      <c r="R61" s="38" t="s">
        <v>408</v>
      </c>
    </row>
    <row r="62" spans="1:17" ht="19.5" customHeight="1">
      <c r="A62" s="81">
        <v>53</v>
      </c>
      <c r="B62" s="43" t="s">
        <v>98</v>
      </c>
      <c r="C62" s="43" t="s">
        <v>99</v>
      </c>
      <c r="D62" s="62">
        <v>25212</v>
      </c>
      <c r="E62" s="43" t="s">
        <v>25</v>
      </c>
      <c r="F62" s="61"/>
      <c r="G62" s="61"/>
      <c r="H62" s="61"/>
      <c r="I62" s="61" t="s">
        <v>22</v>
      </c>
      <c r="J62" s="61"/>
      <c r="K62" s="61"/>
      <c r="L62" s="61"/>
      <c r="M62" s="61"/>
      <c r="N62" s="61" t="s">
        <v>22</v>
      </c>
      <c r="O62" s="107">
        <v>5</v>
      </c>
      <c r="P62" s="77">
        <f t="shared" si="0"/>
        <v>1000000</v>
      </c>
      <c r="Q62" s="52" t="s">
        <v>22</v>
      </c>
    </row>
    <row r="63" spans="1:17" s="122" customFormat="1" ht="19.5" customHeight="1">
      <c r="A63" s="115">
        <v>54</v>
      </c>
      <c r="B63" s="116" t="s">
        <v>252</v>
      </c>
      <c r="C63" s="116" t="s">
        <v>253</v>
      </c>
      <c r="D63" s="117">
        <v>32729</v>
      </c>
      <c r="E63" s="116" t="s">
        <v>92</v>
      </c>
      <c r="F63" s="118"/>
      <c r="G63" s="118"/>
      <c r="H63" s="118" t="s">
        <v>22</v>
      </c>
      <c r="I63" s="118" t="s">
        <v>22</v>
      </c>
      <c r="J63" s="118"/>
      <c r="K63" s="118"/>
      <c r="L63" s="118" t="s">
        <v>22</v>
      </c>
      <c r="M63" s="118" t="s">
        <v>22</v>
      </c>
      <c r="N63" s="118"/>
      <c r="O63" s="119">
        <v>9</v>
      </c>
      <c r="P63" s="120">
        <f t="shared" si="0"/>
        <v>1800000</v>
      </c>
      <c r="Q63" s="121"/>
    </row>
    <row r="64" spans="1:17" ht="19.5" customHeight="1">
      <c r="A64" s="81">
        <v>55</v>
      </c>
      <c r="B64" s="43" t="s">
        <v>38</v>
      </c>
      <c r="C64" s="43" t="s">
        <v>39</v>
      </c>
      <c r="D64" s="62">
        <v>31208</v>
      </c>
      <c r="E64" s="43" t="s">
        <v>40</v>
      </c>
      <c r="F64" s="61"/>
      <c r="G64" s="61"/>
      <c r="H64" s="61"/>
      <c r="I64" s="61" t="s">
        <v>22</v>
      </c>
      <c r="J64" s="61"/>
      <c r="K64" s="61"/>
      <c r="L64" s="61" t="s">
        <v>22</v>
      </c>
      <c r="M64" s="61" t="s">
        <v>22</v>
      </c>
      <c r="N64" s="61" t="s">
        <v>22</v>
      </c>
      <c r="O64" s="107">
        <v>9</v>
      </c>
      <c r="P64" s="77">
        <f t="shared" si="0"/>
        <v>1800000</v>
      </c>
      <c r="Q64" s="52" t="s">
        <v>22</v>
      </c>
    </row>
    <row r="65" spans="1:17" ht="19.5" customHeight="1">
      <c r="A65" s="59">
        <v>56</v>
      </c>
      <c r="B65" s="43" t="s">
        <v>64</v>
      </c>
      <c r="C65" s="43" t="s">
        <v>65</v>
      </c>
      <c r="D65" s="61" t="s">
        <v>66</v>
      </c>
      <c r="E65" s="43" t="s">
        <v>318</v>
      </c>
      <c r="F65" s="61" t="s">
        <v>22</v>
      </c>
      <c r="G65" s="61" t="s">
        <v>22</v>
      </c>
      <c r="H65" s="61" t="s">
        <v>22</v>
      </c>
      <c r="I65" s="61" t="s">
        <v>22</v>
      </c>
      <c r="J65" s="61" t="s">
        <v>22</v>
      </c>
      <c r="K65" s="61" t="s">
        <v>22</v>
      </c>
      <c r="L65" s="61" t="s">
        <v>22</v>
      </c>
      <c r="M65" s="61" t="s">
        <v>22</v>
      </c>
      <c r="N65" s="61" t="s">
        <v>22</v>
      </c>
      <c r="O65" s="107">
        <v>21</v>
      </c>
      <c r="P65" s="77">
        <f t="shared" si="0"/>
        <v>4200000</v>
      </c>
      <c r="Q65" s="52" t="s">
        <v>22</v>
      </c>
    </row>
    <row r="66" spans="1:17" ht="19.5" customHeight="1">
      <c r="A66" s="81">
        <v>57</v>
      </c>
      <c r="B66" s="43" t="s">
        <v>90</v>
      </c>
      <c r="C66" s="43" t="s">
        <v>91</v>
      </c>
      <c r="D66" s="62">
        <v>32059</v>
      </c>
      <c r="E66" s="43" t="s">
        <v>92</v>
      </c>
      <c r="F66" s="61"/>
      <c r="G66" s="61"/>
      <c r="H66" s="61" t="s">
        <v>22</v>
      </c>
      <c r="I66" s="61" t="s">
        <v>22</v>
      </c>
      <c r="J66" s="61"/>
      <c r="K66" s="61"/>
      <c r="L66" s="61" t="s">
        <v>22</v>
      </c>
      <c r="M66" s="61" t="s">
        <v>22</v>
      </c>
      <c r="N66" s="61" t="s">
        <v>22</v>
      </c>
      <c r="O66" s="107">
        <v>11</v>
      </c>
      <c r="P66" s="77">
        <f t="shared" si="0"/>
        <v>2200000</v>
      </c>
      <c r="Q66" s="52" t="s">
        <v>22</v>
      </c>
    </row>
    <row r="67" spans="1:17" ht="19.5" customHeight="1">
      <c r="A67" s="59">
        <v>58</v>
      </c>
      <c r="B67" s="43" t="s">
        <v>288</v>
      </c>
      <c r="C67" s="43" t="s">
        <v>289</v>
      </c>
      <c r="D67" s="62">
        <v>29647</v>
      </c>
      <c r="E67" s="43" t="s">
        <v>55</v>
      </c>
      <c r="F67" s="61"/>
      <c r="G67" s="61"/>
      <c r="H67" s="61" t="s">
        <v>22</v>
      </c>
      <c r="I67" s="61" t="s">
        <v>22</v>
      </c>
      <c r="J67" s="61" t="s">
        <v>22</v>
      </c>
      <c r="K67" s="61" t="s">
        <v>22</v>
      </c>
      <c r="L67" s="61" t="s">
        <v>22</v>
      </c>
      <c r="M67" s="61" t="s">
        <v>22</v>
      </c>
      <c r="N67" s="61"/>
      <c r="O67" s="107">
        <v>13</v>
      </c>
      <c r="P67" s="77">
        <f t="shared" si="0"/>
        <v>2600000</v>
      </c>
      <c r="Q67" s="52" t="s">
        <v>22</v>
      </c>
    </row>
    <row r="68" spans="1:17" ht="19.5" customHeight="1">
      <c r="A68" s="81">
        <v>59</v>
      </c>
      <c r="B68" s="43" t="s">
        <v>49</v>
      </c>
      <c r="C68" s="43" t="s">
        <v>262</v>
      </c>
      <c r="D68" s="61" t="s">
        <v>263</v>
      </c>
      <c r="E68" s="43" t="s">
        <v>240</v>
      </c>
      <c r="F68" s="61"/>
      <c r="G68" s="61"/>
      <c r="H68" s="61" t="s">
        <v>22</v>
      </c>
      <c r="I68" s="61" t="s">
        <v>22</v>
      </c>
      <c r="J68" s="61"/>
      <c r="K68" s="61"/>
      <c r="L68" s="61" t="s">
        <v>22</v>
      </c>
      <c r="M68" s="61" t="s">
        <v>22</v>
      </c>
      <c r="N68" s="61" t="s">
        <v>22</v>
      </c>
      <c r="O68" s="107">
        <v>11</v>
      </c>
      <c r="P68" s="77">
        <f t="shared" si="0"/>
        <v>2200000</v>
      </c>
      <c r="Q68" s="52" t="s">
        <v>22</v>
      </c>
    </row>
    <row r="69" spans="1:17" ht="19.5" customHeight="1">
      <c r="A69" s="59">
        <v>60</v>
      </c>
      <c r="B69" s="56" t="s">
        <v>319</v>
      </c>
      <c r="C69" s="56" t="s">
        <v>320</v>
      </c>
      <c r="D69" s="65" t="s">
        <v>321</v>
      </c>
      <c r="E69" s="56" t="s">
        <v>28</v>
      </c>
      <c r="F69" s="65" t="s">
        <v>22</v>
      </c>
      <c r="G69" s="65" t="s">
        <v>22</v>
      </c>
      <c r="H69" s="65" t="s">
        <v>22</v>
      </c>
      <c r="I69" s="61" t="s">
        <v>22</v>
      </c>
      <c r="J69" s="65" t="s">
        <v>22</v>
      </c>
      <c r="K69" s="65" t="s">
        <v>22</v>
      </c>
      <c r="L69" s="61" t="s">
        <v>22</v>
      </c>
      <c r="M69" s="61" t="s">
        <v>22</v>
      </c>
      <c r="N69" s="61" t="s">
        <v>22</v>
      </c>
      <c r="O69" s="107">
        <v>21</v>
      </c>
      <c r="P69" s="77">
        <f t="shared" si="0"/>
        <v>4200000</v>
      </c>
      <c r="Q69" s="57" t="s">
        <v>22</v>
      </c>
    </row>
    <row r="70" spans="1:17" ht="19.5" customHeight="1">
      <c r="A70" s="81">
        <v>61</v>
      </c>
      <c r="B70" s="56" t="s">
        <v>322</v>
      </c>
      <c r="C70" s="56" t="s">
        <v>320</v>
      </c>
      <c r="D70" s="65" t="s">
        <v>323</v>
      </c>
      <c r="E70" s="56" t="s">
        <v>40</v>
      </c>
      <c r="F70" s="65"/>
      <c r="G70" s="65"/>
      <c r="H70" s="65" t="s">
        <v>22</v>
      </c>
      <c r="I70" s="61" t="s">
        <v>22</v>
      </c>
      <c r="J70" s="65"/>
      <c r="K70" s="65"/>
      <c r="L70" s="61" t="s">
        <v>22</v>
      </c>
      <c r="M70" s="65" t="s">
        <v>22</v>
      </c>
      <c r="N70" s="61" t="s">
        <v>22</v>
      </c>
      <c r="O70" s="107">
        <v>11</v>
      </c>
      <c r="P70" s="77">
        <f t="shared" si="0"/>
        <v>2200000</v>
      </c>
      <c r="Q70" s="57" t="s">
        <v>22</v>
      </c>
    </row>
    <row r="71" spans="1:17" ht="19.5" customHeight="1">
      <c r="A71" s="59">
        <v>62</v>
      </c>
      <c r="B71" s="56" t="s">
        <v>354</v>
      </c>
      <c r="C71" s="56" t="s">
        <v>320</v>
      </c>
      <c r="D71" s="64" t="s">
        <v>355</v>
      </c>
      <c r="E71" s="56" t="s">
        <v>28</v>
      </c>
      <c r="F71" s="65"/>
      <c r="G71" s="65"/>
      <c r="H71" s="65" t="s">
        <v>22</v>
      </c>
      <c r="I71" s="61" t="s">
        <v>22</v>
      </c>
      <c r="J71" s="65"/>
      <c r="K71" s="65"/>
      <c r="L71" s="61" t="s">
        <v>22</v>
      </c>
      <c r="M71" s="65" t="s">
        <v>22</v>
      </c>
      <c r="N71" s="61" t="s">
        <v>22</v>
      </c>
      <c r="O71" s="107">
        <v>11</v>
      </c>
      <c r="P71" s="77">
        <f t="shared" si="0"/>
        <v>2200000</v>
      </c>
      <c r="Q71" s="57" t="s">
        <v>22</v>
      </c>
    </row>
    <row r="72" spans="1:17" ht="19.5" customHeight="1">
      <c r="A72" s="81">
        <v>63</v>
      </c>
      <c r="B72" s="56" t="s">
        <v>71</v>
      </c>
      <c r="C72" s="56" t="s">
        <v>72</v>
      </c>
      <c r="D72" s="65" t="s">
        <v>73</v>
      </c>
      <c r="E72" s="56" t="s">
        <v>74</v>
      </c>
      <c r="F72" s="65"/>
      <c r="G72" s="65"/>
      <c r="H72" s="65" t="s">
        <v>22</v>
      </c>
      <c r="I72" s="61" t="s">
        <v>22</v>
      </c>
      <c r="J72" s="65"/>
      <c r="K72" s="65"/>
      <c r="L72" s="61" t="s">
        <v>22</v>
      </c>
      <c r="M72" s="65" t="s">
        <v>22</v>
      </c>
      <c r="N72" s="61" t="s">
        <v>22</v>
      </c>
      <c r="O72" s="107">
        <v>11</v>
      </c>
      <c r="P72" s="77">
        <f t="shared" si="0"/>
        <v>2200000</v>
      </c>
      <c r="Q72" s="57" t="s">
        <v>22</v>
      </c>
    </row>
    <row r="73" spans="1:17" ht="19.5" customHeight="1">
      <c r="A73" s="59">
        <v>64</v>
      </c>
      <c r="B73" s="56" t="s">
        <v>255</v>
      </c>
      <c r="C73" s="56" t="s">
        <v>72</v>
      </c>
      <c r="D73" s="65" t="s">
        <v>257</v>
      </c>
      <c r="E73" s="56" t="s">
        <v>258</v>
      </c>
      <c r="F73" s="65"/>
      <c r="G73" s="65"/>
      <c r="H73" s="65"/>
      <c r="I73" s="65" t="s">
        <v>22</v>
      </c>
      <c r="J73" s="65"/>
      <c r="K73" s="65"/>
      <c r="L73" s="61" t="s">
        <v>22</v>
      </c>
      <c r="M73" s="65" t="s">
        <v>22</v>
      </c>
      <c r="N73" s="65" t="s">
        <v>22</v>
      </c>
      <c r="O73" s="107">
        <v>9</v>
      </c>
      <c r="P73" s="77">
        <f>+O73*200000</f>
        <v>1800000</v>
      </c>
      <c r="Q73" s="57" t="s">
        <v>22</v>
      </c>
    </row>
    <row r="74" spans="1:17" ht="19.5" customHeight="1">
      <c r="A74" s="81">
        <v>65</v>
      </c>
      <c r="B74" s="56" t="s">
        <v>314</v>
      </c>
      <c r="C74" s="56" t="s">
        <v>72</v>
      </c>
      <c r="D74" s="65" t="s">
        <v>315</v>
      </c>
      <c r="E74" s="56" t="s">
        <v>316</v>
      </c>
      <c r="F74" s="65"/>
      <c r="G74" s="65"/>
      <c r="H74" s="65" t="s">
        <v>22</v>
      </c>
      <c r="I74" s="65" t="s">
        <v>22</v>
      </c>
      <c r="J74" s="65"/>
      <c r="K74" s="65"/>
      <c r="L74" s="61" t="s">
        <v>22</v>
      </c>
      <c r="M74" s="65" t="s">
        <v>22</v>
      </c>
      <c r="N74" s="65" t="s">
        <v>22</v>
      </c>
      <c r="O74" s="107">
        <v>11</v>
      </c>
      <c r="P74" s="77">
        <f>+O74*200000</f>
        <v>2200000</v>
      </c>
      <c r="Q74" s="57" t="s">
        <v>22</v>
      </c>
    </row>
    <row r="75" spans="1:17" ht="19.5" customHeight="1">
      <c r="A75" s="59">
        <v>66</v>
      </c>
      <c r="B75" s="56" t="s">
        <v>59</v>
      </c>
      <c r="C75" s="56" t="s">
        <v>60</v>
      </c>
      <c r="D75" s="65" t="s">
        <v>61</v>
      </c>
      <c r="E75" s="56" t="s">
        <v>28</v>
      </c>
      <c r="F75" s="65" t="s">
        <v>22</v>
      </c>
      <c r="G75" s="65" t="s">
        <v>22</v>
      </c>
      <c r="H75" s="65" t="s">
        <v>22</v>
      </c>
      <c r="I75" s="65"/>
      <c r="J75" s="65" t="s">
        <v>22</v>
      </c>
      <c r="K75" s="65" t="s">
        <v>22</v>
      </c>
      <c r="L75" s="61" t="s">
        <v>22</v>
      </c>
      <c r="M75" s="65" t="s">
        <v>22</v>
      </c>
      <c r="N75" s="65" t="s">
        <v>22</v>
      </c>
      <c r="O75" s="107">
        <v>18</v>
      </c>
      <c r="P75" s="77">
        <f>+O75*200000</f>
        <v>3600000</v>
      </c>
      <c r="Q75" s="57" t="s">
        <v>22</v>
      </c>
    </row>
    <row r="76" spans="1:17" s="5" customFormat="1" ht="19.5" customHeight="1">
      <c r="A76" s="81">
        <v>67</v>
      </c>
      <c r="B76" s="56" t="s">
        <v>185</v>
      </c>
      <c r="C76" s="56" t="s">
        <v>60</v>
      </c>
      <c r="D76" s="64" t="s">
        <v>184</v>
      </c>
      <c r="E76" s="56" t="s">
        <v>92</v>
      </c>
      <c r="F76" s="65"/>
      <c r="G76" s="65"/>
      <c r="H76" s="65" t="s">
        <v>22</v>
      </c>
      <c r="I76" s="65" t="s">
        <v>22</v>
      </c>
      <c r="J76" s="65"/>
      <c r="K76" s="65"/>
      <c r="L76" s="61" t="s">
        <v>22</v>
      </c>
      <c r="M76" s="65" t="s">
        <v>22</v>
      </c>
      <c r="N76" s="65" t="s">
        <v>22</v>
      </c>
      <c r="O76" s="107">
        <v>11</v>
      </c>
      <c r="P76" s="77">
        <f>+O76*200000</f>
        <v>2200000</v>
      </c>
      <c r="Q76" s="57" t="s">
        <v>22</v>
      </c>
    </row>
    <row r="77" spans="1:18" ht="19.5" customHeight="1">
      <c r="A77" s="59">
        <v>68</v>
      </c>
      <c r="B77" s="56" t="s">
        <v>26</v>
      </c>
      <c r="C77" s="56" t="s">
        <v>27</v>
      </c>
      <c r="D77" s="64">
        <v>32851</v>
      </c>
      <c r="E77" s="56" t="s">
        <v>28</v>
      </c>
      <c r="F77" s="65"/>
      <c r="G77" s="65"/>
      <c r="H77" s="65" t="s">
        <v>22</v>
      </c>
      <c r="I77" s="65" t="s">
        <v>22</v>
      </c>
      <c r="J77" s="65"/>
      <c r="K77" s="65"/>
      <c r="L77" s="61" t="s">
        <v>22</v>
      </c>
      <c r="M77" s="65" t="s">
        <v>22</v>
      </c>
      <c r="N77" s="65" t="s">
        <v>22</v>
      </c>
      <c r="O77" s="107">
        <v>11</v>
      </c>
      <c r="P77" s="77">
        <f>+O77*200000</f>
        <v>2200000</v>
      </c>
      <c r="Q77" s="57" t="s">
        <v>22</v>
      </c>
      <c r="R77" s="38" t="s">
        <v>405</v>
      </c>
    </row>
    <row r="78" spans="1:18" s="5" customFormat="1" ht="19.5" customHeight="1">
      <c r="A78" s="81">
        <v>69</v>
      </c>
      <c r="B78" s="96" t="s">
        <v>69</v>
      </c>
      <c r="C78" s="96" t="s">
        <v>68</v>
      </c>
      <c r="D78" s="108" t="s">
        <v>70</v>
      </c>
      <c r="E78" s="96" t="s">
        <v>28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2"/>
      <c r="P78" s="113"/>
      <c r="Q78" s="114" t="s">
        <v>22</v>
      </c>
      <c r="R78" s="38" t="s">
        <v>405</v>
      </c>
    </row>
    <row r="79" spans="1:17" s="5" customFormat="1" ht="19.5" customHeight="1">
      <c r="A79" s="59">
        <v>70</v>
      </c>
      <c r="B79" s="96" t="s">
        <v>338</v>
      </c>
      <c r="C79" s="96" t="s">
        <v>260</v>
      </c>
      <c r="D79" s="108" t="s">
        <v>339</v>
      </c>
      <c r="E79" s="96" t="s">
        <v>340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2"/>
      <c r="P79" s="113"/>
      <c r="Q79" s="114" t="s">
        <v>22</v>
      </c>
    </row>
    <row r="80" spans="1:17" s="5" customFormat="1" ht="19.5" customHeight="1">
      <c r="A80" s="81">
        <v>71</v>
      </c>
      <c r="B80" s="96" t="s">
        <v>360</v>
      </c>
      <c r="C80" s="96" t="s">
        <v>361</v>
      </c>
      <c r="D80" s="97">
        <v>27767</v>
      </c>
      <c r="E80" s="96" t="s">
        <v>362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2"/>
      <c r="P80" s="113"/>
      <c r="Q80" s="114" t="s">
        <v>22</v>
      </c>
    </row>
    <row r="81" spans="1:17" ht="22.5" customHeight="1" thickBot="1">
      <c r="A81" s="212" t="s">
        <v>164</v>
      </c>
      <c r="B81" s="213"/>
      <c r="C81" s="213"/>
      <c r="D81" s="213"/>
      <c r="E81" s="214"/>
      <c r="F81" s="103"/>
      <c r="G81" s="103"/>
      <c r="H81" s="103"/>
      <c r="I81" s="103"/>
      <c r="J81" s="103"/>
      <c r="K81" s="103"/>
      <c r="L81" s="103"/>
      <c r="M81" s="103"/>
      <c r="N81" s="103"/>
      <c r="O81" s="109"/>
      <c r="P81" s="95">
        <f>+SUM(P10:P77)</f>
        <v>172000000</v>
      </c>
      <c r="Q81" s="55"/>
    </row>
    <row r="82" ht="16.5" thickTop="1"/>
  </sheetData>
  <sheetProtection/>
  <mergeCells count="14">
    <mergeCell ref="C7:C9"/>
    <mergeCell ref="D7:D9"/>
    <mergeCell ref="E7:E9"/>
    <mergeCell ref="F7:N7"/>
    <mergeCell ref="O7:O8"/>
    <mergeCell ref="P7:P9"/>
    <mergeCell ref="Q7:Q9"/>
    <mergeCell ref="A81:E81"/>
    <mergeCell ref="A1:E1"/>
    <mergeCell ref="A2:E2"/>
    <mergeCell ref="A4:Q4"/>
    <mergeCell ref="A5:Q5"/>
    <mergeCell ref="A7:A9"/>
    <mergeCell ref="B7:B9"/>
  </mergeCells>
  <printOptions/>
  <pageMargins left="0.68" right="0.2" top="0.42" bottom="0.34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la la</dc:creator>
  <cp:keywords/>
  <dc:description/>
  <cp:lastModifiedBy>Admin</cp:lastModifiedBy>
  <cp:lastPrinted>2017-11-23T03:27:14Z</cp:lastPrinted>
  <dcterms:created xsi:type="dcterms:W3CDTF">2015-02-03T02:40:26Z</dcterms:created>
  <dcterms:modified xsi:type="dcterms:W3CDTF">2017-11-23T03:47:22Z</dcterms:modified>
  <cp:category/>
  <cp:version/>
  <cp:contentType/>
  <cp:contentStatus/>
</cp:coreProperties>
</file>