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4"/>
  </bookViews>
  <sheets>
    <sheet name="Tong hop" sheetId="1" r:id="rId1"/>
    <sheet name=" Khoa KT" sheetId="2" r:id="rId2"/>
    <sheet name="Viện DTQT" sheetId="3" r:id="rId3"/>
    <sheet name="Khoa KTQT" sheetId="4" r:id="rId4"/>
    <sheet name="Khoa CSC" sheetId="5" r:id="rId5"/>
    <sheet name="Khoa TCĐT" sheetId="6" r:id="rId6"/>
    <sheet name="Khoa QTKD" sheetId="7" r:id="rId7"/>
    <sheet name="Khoa KTPT" sheetId="8" r:id="rId8"/>
    <sheet name="LKT" sheetId="9" r:id="rId9"/>
    <sheet name="Sheet1" sheetId="10" r:id="rId10"/>
  </sheets>
  <definedNames>
    <definedName name="_xlnm._FilterDatabase" localSheetId="1" hidden="1">' Khoa KT'!$J$1:$J$64</definedName>
    <definedName name="_xlnm._FilterDatabase" localSheetId="7" hidden="1">'Khoa KTPT'!$J$1:$J$42</definedName>
    <definedName name="_xlnm._FilterDatabase" localSheetId="3" hidden="1">'Khoa KTQT'!$J$1:$J$60</definedName>
    <definedName name="_xlnm._FilterDatabase" localSheetId="6" hidden="1">'Khoa QTKD'!$J$1:$J$55</definedName>
    <definedName name="_xlnm._FilterDatabase" localSheetId="5" hidden="1">'Khoa TCĐT'!$J$1:$J$56</definedName>
    <definedName name="_xlnm._FilterDatabase" localSheetId="2" hidden="1">'Viện DTQT'!$J$1:$J$65</definedName>
    <definedName name="_GoBack" localSheetId="4">'Khoa CSC'!#REF!</definedName>
    <definedName name="_xlnm.Print_Titles" localSheetId="1">' Khoa KT'!$12:$13</definedName>
    <definedName name="_xlnm.Print_Titles" localSheetId="4">'Khoa CSC'!$11:$12</definedName>
    <definedName name="_xlnm.Print_Titles" localSheetId="7">'Khoa KTPT'!$11:$12</definedName>
    <definedName name="_xlnm.Print_Titles" localSheetId="3">'Khoa KTQT'!$12:$13</definedName>
    <definedName name="_xlnm.Print_Titles" localSheetId="6">'Khoa QTKD'!$12:$13</definedName>
    <definedName name="_xlnm.Print_Titles" localSheetId="5">'Khoa TCĐT'!$12:$13</definedName>
    <definedName name="_xlnm.Print_Titles" localSheetId="8">'LKT'!$12:$13</definedName>
    <definedName name="_xlnm.Print_Titles" localSheetId="2">'Viện DTQT'!$11:$12</definedName>
  </definedNames>
  <calcPr fullCalcOnLoad="1"/>
</workbook>
</file>

<file path=xl/sharedStrings.xml><?xml version="1.0" encoding="utf-8"?>
<sst xmlns="http://schemas.openxmlformats.org/spreadsheetml/2006/main" count="1742" uniqueCount="559">
  <si>
    <t>BỘ KẾ HOẠCH VÀ ĐẦU TƯ</t>
  </si>
  <si>
    <t>CỘNG HÒA XÃ HỘI CHỦ NGHĨA VIỆT NAM</t>
  </si>
  <si>
    <t>HỌC VIỆN</t>
  </si>
  <si>
    <t>Độc Lập - Tự Do - Hạnh Phúc</t>
  </si>
  <si>
    <t>CHÍNH SÁCH VÀ PHÁT TRIỂN</t>
  </si>
  <si>
    <t>STT</t>
  </si>
  <si>
    <t xml:space="preserve">Họ và tên </t>
  </si>
  <si>
    <t>Mã SV</t>
  </si>
  <si>
    <t>Lớp</t>
  </si>
  <si>
    <t xml:space="preserve">Điểm </t>
  </si>
  <si>
    <t>Xếp Loại</t>
  </si>
  <si>
    <t xml:space="preserve">Xếp loại học bổng </t>
  </si>
  <si>
    <t>DANH SÁCH SINH VIÊN ĐẠT HỌC BỔNG KHUYẾN KHÍCH HỌC TẬP</t>
  </si>
  <si>
    <t>Xuất sắc</t>
  </si>
  <si>
    <t>Yến</t>
  </si>
  <si>
    <t>Vân</t>
  </si>
  <si>
    <t>Nguyễn Thị</t>
  </si>
  <si>
    <t xml:space="preserve">Nguyễn Thị </t>
  </si>
  <si>
    <t>Tốt</t>
  </si>
  <si>
    <t>Giỏi</t>
  </si>
  <si>
    <t>Khá</t>
  </si>
  <si>
    <t>Bình</t>
  </si>
  <si>
    <t>Thảo</t>
  </si>
  <si>
    <t>Ngọc</t>
  </si>
  <si>
    <t>Khoá 7</t>
  </si>
  <si>
    <t>Anh</t>
  </si>
  <si>
    <t>KHOA CHÍNH SÁCH CÔNG</t>
  </si>
  <si>
    <t>Trang</t>
  </si>
  <si>
    <t>Nga</t>
  </si>
  <si>
    <t>Nhung</t>
  </si>
  <si>
    <t>Linh</t>
  </si>
  <si>
    <t>Huy</t>
  </si>
  <si>
    <t>Hà</t>
  </si>
  <si>
    <t>My</t>
  </si>
  <si>
    <t>Thoa</t>
  </si>
  <si>
    <t>Nguyễn Thị Thanh</t>
  </si>
  <si>
    <t>Hương</t>
  </si>
  <si>
    <t>Hường</t>
  </si>
  <si>
    <t>Huyền</t>
  </si>
  <si>
    <t>Phương</t>
  </si>
  <si>
    <t>Hằng</t>
  </si>
  <si>
    <t>Hạnh</t>
  </si>
  <si>
    <t>Uyên</t>
  </si>
  <si>
    <t>Tuyết</t>
  </si>
  <si>
    <t>Khoa</t>
  </si>
  <si>
    <t>Xuất Sắc</t>
  </si>
  <si>
    <t>Ghi chú</t>
  </si>
  <si>
    <t>Chính sách công</t>
  </si>
  <si>
    <t>Chất lượng cao</t>
  </si>
  <si>
    <t>Đại trà</t>
  </si>
  <si>
    <t>Tổng số</t>
  </si>
  <si>
    <t>Tổng:</t>
  </si>
  <si>
    <t>Quỳnh</t>
  </si>
  <si>
    <t>Ánh</t>
  </si>
  <si>
    <t>Thương</t>
  </si>
  <si>
    <t>Thúy</t>
  </si>
  <si>
    <t xml:space="preserve">Phan Thị </t>
  </si>
  <si>
    <t>Hòa</t>
  </si>
  <si>
    <t>Thu</t>
  </si>
  <si>
    <t>( Đơn vị: Sinh viên )</t>
  </si>
  <si>
    <t>( Đơn vị: VNĐ )</t>
  </si>
  <si>
    <t xml:space="preserve">Ngô Thị </t>
  </si>
  <si>
    <t>Hiền</t>
  </si>
  <si>
    <t>Nghĩa</t>
  </si>
  <si>
    <t>Kiên</t>
  </si>
  <si>
    <t>Thủy</t>
  </si>
  <si>
    <t>Nguyễn Thanh</t>
  </si>
  <si>
    <t>Hoài</t>
  </si>
  <si>
    <t>Phượng</t>
  </si>
  <si>
    <t xml:space="preserve">Phạm Thị </t>
  </si>
  <si>
    <t>Khoá 8</t>
  </si>
  <si>
    <t>Ly</t>
  </si>
  <si>
    <t>Chi</t>
  </si>
  <si>
    <t>Mai</t>
  </si>
  <si>
    <t>Sơn</t>
  </si>
  <si>
    <t xml:space="preserve">Hoàng Thị </t>
  </si>
  <si>
    <t>Nguyễn Thị Phương</t>
  </si>
  <si>
    <t>Lan</t>
  </si>
  <si>
    <t>Định</t>
  </si>
  <si>
    <t>Trần Thị</t>
  </si>
  <si>
    <t>5083402124</t>
  </si>
  <si>
    <t>5083402145</t>
  </si>
  <si>
    <t>Luyến</t>
  </si>
  <si>
    <t>Tú</t>
  </si>
  <si>
    <t>15 tín chỉ</t>
  </si>
  <si>
    <t>Nguyễn Thị Hoài</t>
  </si>
  <si>
    <t>Thành tiền</t>
  </si>
  <si>
    <t>VIỆN ĐÀO TẠO QUỐC TẾ</t>
  </si>
  <si>
    <t>KHOA KINH TẾ QUỐC TẾ</t>
  </si>
  <si>
    <t>Ngát</t>
  </si>
  <si>
    <t>Trần Thị Ngọc</t>
  </si>
  <si>
    <t>5073106128</t>
  </si>
  <si>
    <t>5073106101</t>
  </si>
  <si>
    <t>5073106111</t>
  </si>
  <si>
    <t>5073106127</t>
  </si>
  <si>
    <t>5083106183</t>
  </si>
  <si>
    <t>5083106172</t>
  </si>
  <si>
    <t>5083106117</t>
  </si>
  <si>
    <t>5083106218</t>
  </si>
  <si>
    <t>5083106152</t>
  </si>
  <si>
    <t>Hồng</t>
  </si>
  <si>
    <t xml:space="preserve">Nguyễn Ngọc </t>
  </si>
  <si>
    <t xml:space="preserve">Đỗ Thị </t>
  </si>
  <si>
    <t>Quản trị Kinh Doanh</t>
  </si>
  <si>
    <t>Viện Đào tạo Quốc tế</t>
  </si>
  <si>
    <t>Kinh tế Quốc tế</t>
  </si>
  <si>
    <t>Tài chính - Đầu tư</t>
  </si>
  <si>
    <t>Phan Thị Hoa</t>
  </si>
  <si>
    <t>5073402149</t>
  </si>
  <si>
    <t>Đặng Thị</t>
  </si>
  <si>
    <t>Đào Thị Bích</t>
  </si>
  <si>
    <t>Hậu</t>
  </si>
  <si>
    <t>Giang</t>
  </si>
  <si>
    <t>KHOA QUẢN TRỊ KINH DOANH</t>
  </si>
  <si>
    <t>Trâm</t>
  </si>
  <si>
    <t>5093106219</t>
  </si>
  <si>
    <t>5093106144</t>
  </si>
  <si>
    <t>5093106188</t>
  </si>
  <si>
    <t>5093106122</t>
  </si>
  <si>
    <t>5093106235</t>
  </si>
  <si>
    <t xml:space="preserve">Tạ Thị Phương </t>
  </si>
  <si>
    <t xml:space="preserve">Hồ Thị </t>
  </si>
  <si>
    <t xml:space="preserve">Trần Thị Như </t>
  </si>
  <si>
    <t>Trà</t>
  </si>
  <si>
    <t>Mơ</t>
  </si>
  <si>
    <t>Khóa 9</t>
  </si>
  <si>
    <t>Ngô Thị</t>
  </si>
  <si>
    <t>5073105019</t>
  </si>
  <si>
    <t>Nguyễn Thu</t>
  </si>
  <si>
    <t>khá</t>
  </si>
  <si>
    <t>Khoá 9</t>
  </si>
  <si>
    <t xml:space="preserve">        Tổng kinh phí cấp học bổng</t>
  </si>
  <si>
    <t xml:space="preserve">  Mức Học bổng:            (250.000 đồng/1 tín chỉ)</t>
  </si>
  <si>
    <t>Thư</t>
  </si>
  <si>
    <t>Trịnh Thị Kim</t>
  </si>
  <si>
    <t>Dung</t>
  </si>
  <si>
    <t>Vũ Ngọc</t>
  </si>
  <si>
    <t>Vũ Thu</t>
  </si>
  <si>
    <t>Thắm</t>
  </si>
  <si>
    <t>Vũ Vân</t>
  </si>
  <si>
    <t>Khánh</t>
  </si>
  <si>
    <t>5083402182</t>
  </si>
  <si>
    <t>5083402019</t>
  </si>
  <si>
    <t>5083402021</t>
  </si>
  <si>
    <t>5093402127</t>
  </si>
  <si>
    <t>5093402004</t>
  </si>
  <si>
    <t>5093402103</t>
  </si>
  <si>
    <t>5093402150</t>
  </si>
  <si>
    <t xml:space="preserve">Trần Thị </t>
  </si>
  <si>
    <t>Trần Thị Hoài</t>
  </si>
  <si>
    <t>Lê Ngọc Thư</t>
  </si>
  <si>
    <t>Lưu Thị</t>
  </si>
  <si>
    <t>Bông</t>
  </si>
  <si>
    <t>Nguyễn Thị Ánh</t>
  </si>
  <si>
    <t>Hàn Thị Ngọc</t>
  </si>
  <si>
    <t>Lê Hồng</t>
  </si>
  <si>
    <t>KHPT7B</t>
  </si>
  <si>
    <t>KHPT7A</t>
  </si>
  <si>
    <t>KHPT8B</t>
  </si>
  <si>
    <t>KHPT8A</t>
  </si>
  <si>
    <t xml:space="preserve">Tạ Thị </t>
  </si>
  <si>
    <t>Vũ Phương</t>
  </si>
  <si>
    <t>KHPT9B</t>
  </si>
  <si>
    <t xml:space="preserve">Trần Thị Quỳnh </t>
  </si>
  <si>
    <t>KHPT9A</t>
  </si>
  <si>
    <t xml:space="preserve">Lê Thị Hoàng </t>
  </si>
  <si>
    <t>Điểm 
Rèn luyện</t>
  </si>
  <si>
    <t>Hiếu</t>
  </si>
  <si>
    <t xml:space="preserve">Đỗ Huyền </t>
  </si>
  <si>
    <t>5073101314</t>
  </si>
  <si>
    <t>Doãn Hồng</t>
  </si>
  <si>
    <t xml:space="preserve">Lương Thị </t>
  </si>
  <si>
    <t>Thiên</t>
  </si>
  <si>
    <t>Điểm TBC 
Học tập</t>
  </si>
  <si>
    <t>Vũ Thị</t>
  </si>
  <si>
    <t>Thanh</t>
  </si>
  <si>
    <t xml:space="preserve">Trần Thị Thanh </t>
  </si>
  <si>
    <t>KHOA LUẬT KINH TẾ</t>
  </si>
  <si>
    <t>Khoá 10</t>
  </si>
  <si>
    <t>KHOA KINH TẾ PHÁT TRIỂN</t>
  </si>
  <si>
    <t>Lương Thúy</t>
  </si>
  <si>
    <t>QLC7</t>
  </si>
  <si>
    <t xml:space="preserve">Mạc Thị Thái </t>
  </si>
  <si>
    <t>5083105021</t>
  </si>
  <si>
    <t>QLC8</t>
  </si>
  <si>
    <t>5083105018</t>
  </si>
  <si>
    <t>Nguyễn Khánh</t>
  </si>
  <si>
    <t>5083105011</t>
  </si>
  <si>
    <t>Nguyễn Thế</t>
  </si>
  <si>
    <t>Hưng</t>
  </si>
  <si>
    <t>5083105017</t>
  </si>
  <si>
    <t>7103101421</t>
  </si>
  <si>
    <t>KT&amp;QLC10</t>
  </si>
  <si>
    <t>Hồ Thị Mai</t>
  </si>
  <si>
    <t>7103101404</t>
  </si>
  <si>
    <t>Khoá 10
 (Kinh tế và Quản lý công)</t>
  </si>
  <si>
    <t>Lê Túc</t>
  </si>
  <si>
    <t>LUKT10</t>
  </si>
  <si>
    <t>TC8B</t>
  </si>
  <si>
    <t>TC8A</t>
  </si>
  <si>
    <t>TC9</t>
  </si>
  <si>
    <t>7103402147</t>
  </si>
  <si>
    <t>Khóa 10</t>
  </si>
  <si>
    <t>TCNH_TC1</t>
  </si>
  <si>
    <t>5073402181</t>
  </si>
  <si>
    <t>5073402150</t>
  </si>
  <si>
    <t>5073402191</t>
  </si>
  <si>
    <t>5073402144</t>
  </si>
  <si>
    <t>5083402139</t>
  </si>
  <si>
    <t>5083402142</t>
  </si>
  <si>
    <t>NH8</t>
  </si>
  <si>
    <t>5083402148</t>
  </si>
  <si>
    <t>5083402185</t>
  </si>
  <si>
    <t>5093402118</t>
  </si>
  <si>
    <t>5093402132</t>
  </si>
  <si>
    <t>5093402106</t>
  </si>
  <si>
    <t>NH9</t>
  </si>
  <si>
    <t>7103402018</t>
  </si>
  <si>
    <t>TCKT10A</t>
  </si>
  <si>
    <t>7103402140</t>
  </si>
  <si>
    <t>TCDN10</t>
  </si>
  <si>
    <t>7103402022</t>
  </si>
  <si>
    <t>7103402087</t>
  </si>
  <si>
    <t>TCKT10B</t>
  </si>
  <si>
    <t>7103402176</t>
  </si>
  <si>
    <t>TCNH10</t>
  </si>
  <si>
    <t>7103402188</t>
  </si>
  <si>
    <t>7103402045</t>
  </si>
  <si>
    <t>7103402076</t>
  </si>
  <si>
    <t>TCĐT10</t>
  </si>
  <si>
    <t>7103402178</t>
  </si>
  <si>
    <t>7103402156</t>
  </si>
  <si>
    <t>7103402093</t>
  </si>
  <si>
    <t>7103402130</t>
  </si>
  <si>
    <t>7103402141</t>
  </si>
  <si>
    <t>7103402132</t>
  </si>
  <si>
    <t>7103402113</t>
  </si>
  <si>
    <t>7103402159</t>
  </si>
  <si>
    <t xml:space="preserve">Vũ Mai  </t>
  </si>
  <si>
    <t xml:space="preserve">Đặng Thị  </t>
  </si>
  <si>
    <t xml:space="preserve">Đào Việt </t>
  </si>
  <si>
    <t>Hiệp</t>
  </si>
  <si>
    <t xml:space="preserve">Nguyễn Thị  </t>
  </si>
  <si>
    <t xml:space="preserve">Đào Thị  </t>
  </si>
  <si>
    <t xml:space="preserve">Đỗ Quang </t>
  </si>
  <si>
    <t xml:space="preserve">Nguyễn Phương </t>
  </si>
  <si>
    <t xml:space="preserve">Đồng Thị </t>
  </si>
  <si>
    <t xml:space="preserve">Trịnh Thị Phương </t>
  </si>
  <si>
    <t>Hoàng Vân</t>
  </si>
  <si>
    <t>Bạch Nguyên</t>
  </si>
  <si>
    <t>Tòng Thị Minh</t>
  </si>
  <si>
    <t xml:space="preserve">Nguyễn Hải </t>
  </si>
  <si>
    <t xml:space="preserve">Nguyễn Quỳnh </t>
  </si>
  <si>
    <t xml:space="preserve">Hồ Thị Thúy </t>
  </si>
  <si>
    <t xml:space="preserve">Lường Thị </t>
  </si>
  <si>
    <t>Lệ</t>
  </si>
  <si>
    <t xml:space="preserve">Phạm Thị Diễm </t>
  </si>
  <si>
    <t xml:space="preserve">Trần Tấn </t>
  </si>
  <si>
    <t>Hiển</t>
  </si>
  <si>
    <t xml:space="preserve">Đỗ Thị Hiền </t>
  </si>
  <si>
    <t xml:space="preserve">Nguyễn Huyền </t>
  </si>
  <si>
    <t>Lương</t>
  </si>
  <si>
    <t xml:space="preserve">Bùi Minh </t>
  </si>
  <si>
    <t>Chiến</t>
  </si>
  <si>
    <t xml:space="preserve">Văn Thị </t>
  </si>
  <si>
    <t xml:space="preserve">Vũ Thị Phương </t>
  </si>
  <si>
    <t xml:space="preserve">Đỗ Thanh </t>
  </si>
  <si>
    <t xml:space="preserve">Vũ Yến </t>
  </si>
  <si>
    <t xml:space="preserve">Đặng Thị </t>
  </si>
  <si>
    <t xml:space="preserve">Ninh Khánh </t>
  </si>
  <si>
    <t xml:space="preserve">Phạm Quỳnh </t>
  </si>
  <si>
    <t xml:space="preserve">Nguyễn Lệ </t>
  </si>
  <si>
    <t>Tình</t>
  </si>
  <si>
    <t xml:space="preserve">Trần Thi </t>
  </si>
  <si>
    <t xml:space="preserve">Nguyễn Thị Bích </t>
  </si>
  <si>
    <t>Liên</t>
  </si>
  <si>
    <t xml:space="preserve">Hà Thị </t>
  </si>
  <si>
    <t xml:space="preserve">Nguyễn Thị Phương </t>
  </si>
  <si>
    <t xml:space="preserve">Nguyễn Thị Ngọc </t>
  </si>
  <si>
    <t xml:space="preserve">Đỗ Quỳnh </t>
  </si>
  <si>
    <t xml:space="preserve">Phùng Thị Thanh </t>
  </si>
  <si>
    <t xml:space="preserve">Nguyễn Thùy </t>
  </si>
  <si>
    <t xml:space="preserve">Lê Hoài </t>
  </si>
  <si>
    <t>KTPT10</t>
  </si>
  <si>
    <t xml:space="preserve">Vũ Thị Anh </t>
  </si>
  <si>
    <t xml:space="preserve">Nguyễn Thị Thu </t>
  </si>
  <si>
    <t>KHPT10</t>
  </si>
  <si>
    <t>5073106094</t>
  </si>
  <si>
    <t>5073106092</t>
  </si>
  <si>
    <t>5073106105</t>
  </si>
  <si>
    <t>KTDN7A</t>
  </si>
  <si>
    <t>KTDN7B</t>
  </si>
  <si>
    <t xml:space="preserve">Đoàn Thị Thu </t>
  </si>
  <si>
    <t xml:space="preserve">Vũ Thùy </t>
  </si>
  <si>
    <t xml:space="preserve">Trần Thị Thu </t>
  </si>
  <si>
    <t xml:space="preserve">Lý Thị </t>
  </si>
  <si>
    <t>Ngoan</t>
  </si>
  <si>
    <t>5083106139</t>
  </si>
  <si>
    <t>5083106268</t>
  </si>
  <si>
    <t>5083106181</t>
  </si>
  <si>
    <t>5083106221</t>
  </si>
  <si>
    <t>5083106249</t>
  </si>
  <si>
    <t>5083106280</t>
  </si>
  <si>
    <t>5083106246</t>
  </si>
  <si>
    <t>Hoa</t>
  </si>
  <si>
    <t>Thuần</t>
  </si>
  <si>
    <t xml:space="preserve">Lâm Thị </t>
  </si>
  <si>
    <t xml:space="preserve">Nguyễn Thị Thanh </t>
  </si>
  <si>
    <t xml:space="preserve">Đinh Thúy </t>
  </si>
  <si>
    <t xml:space="preserve">Vũ Thị Thu </t>
  </si>
  <si>
    <t xml:space="preserve">Phan Thị Hà </t>
  </si>
  <si>
    <t xml:space="preserve">Nguyễn Công Phát </t>
  </si>
  <si>
    <t>Ninh</t>
  </si>
  <si>
    <t xml:space="preserve">Trần Nho Thị </t>
  </si>
  <si>
    <t>Ngân</t>
  </si>
  <si>
    <t>KTĐN8C</t>
  </si>
  <si>
    <t>KTĐN8B</t>
  </si>
  <si>
    <t>KTĐN8A</t>
  </si>
  <si>
    <t xml:space="preserve">Cồ Thùy </t>
  </si>
  <si>
    <t xml:space="preserve">Đào Thị Thùy </t>
  </si>
  <si>
    <t xml:space="preserve">Phạm Lan </t>
  </si>
  <si>
    <t xml:space="preserve">Trần Thị Thùy </t>
  </si>
  <si>
    <t xml:space="preserve">Vũ Thị Kim </t>
  </si>
  <si>
    <t xml:space="preserve">Hoàng Huệ </t>
  </si>
  <si>
    <t xml:space="preserve">Nguyễn Hà </t>
  </si>
  <si>
    <t>5093106148</t>
  </si>
  <si>
    <t>5093106104</t>
  </si>
  <si>
    <t>5093106208</t>
  </si>
  <si>
    <t>5093106198</t>
  </si>
  <si>
    <t>5093106179</t>
  </si>
  <si>
    <t>5093106181</t>
  </si>
  <si>
    <t>5093106258</t>
  </si>
  <si>
    <t>KTĐN9C</t>
  </si>
  <si>
    <t>KTĐN9A</t>
  </si>
  <si>
    <t>KTĐN9B</t>
  </si>
  <si>
    <t xml:space="preserve">Nguyễn Văn </t>
  </si>
  <si>
    <t>Xuân</t>
  </si>
  <si>
    <t xml:space="preserve"> Hoài</t>
  </si>
  <si>
    <t xml:space="preserve">Dương Tú </t>
  </si>
  <si>
    <t xml:space="preserve">Đặng Thị Quỳnh </t>
  </si>
  <si>
    <t xml:space="preserve">Bùi Thị Huyền </t>
  </si>
  <si>
    <t xml:space="preserve">Trần Thị Mỹ </t>
  </si>
  <si>
    <t xml:space="preserve">Nguyễn Minh </t>
  </si>
  <si>
    <t>Châu</t>
  </si>
  <si>
    <t xml:space="preserve">Bùi Hương </t>
  </si>
  <si>
    <t xml:space="preserve">Lê Thị Thu </t>
  </si>
  <si>
    <t>7103106070</t>
  </si>
  <si>
    <t>7103106166</t>
  </si>
  <si>
    <t>7103106022</t>
  </si>
  <si>
    <t>7103106101</t>
  </si>
  <si>
    <t>7103106052</t>
  </si>
  <si>
    <t>7103106003</t>
  </si>
  <si>
    <t>7103106063</t>
  </si>
  <si>
    <t>7103106115</t>
  </si>
  <si>
    <t>7103106112</t>
  </si>
  <si>
    <t>7103106050</t>
  </si>
  <si>
    <t>7103106020</t>
  </si>
  <si>
    <t>KTĐN10</t>
  </si>
  <si>
    <t>TMQT10</t>
  </si>
  <si>
    <t xml:space="preserve">KHOA KINH TẾ </t>
  </si>
  <si>
    <t>Chuyên ngành Đấu thầu</t>
  </si>
  <si>
    <t>QLĐT7</t>
  </si>
  <si>
    <t>Chuyên ngành Đầu tư</t>
  </si>
  <si>
    <t>KTDT1</t>
  </si>
  <si>
    <t>KTDT2</t>
  </si>
  <si>
    <t>ĐTH8</t>
  </si>
  <si>
    <t>ĐT8B</t>
  </si>
  <si>
    <t>ĐT8A</t>
  </si>
  <si>
    <t>ĐTH9</t>
  </si>
  <si>
    <t>ĐT9B</t>
  </si>
  <si>
    <t>ĐT9A</t>
  </si>
  <si>
    <t>KTĐT10A</t>
  </si>
  <si>
    <t>KTĐT10B</t>
  </si>
  <si>
    <t>Chuyên ngành Big Data</t>
  </si>
  <si>
    <t>KTDL10</t>
  </si>
  <si>
    <t xml:space="preserve">Đỗ Thị  </t>
  </si>
  <si>
    <t xml:space="preserve">Thân Minh </t>
  </si>
  <si>
    <t xml:space="preserve">Lê Phạm Trung </t>
  </si>
  <si>
    <t>Nguyên</t>
  </si>
  <si>
    <t>Phạm Thị Thanh</t>
  </si>
  <si>
    <t>Hồ Thị Phương</t>
  </si>
  <si>
    <t>Nguyễn Quang</t>
  </si>
  <si>
    <t>Hoàng Hải</t>
  </si>
  <si>
    <t xml:space="preserve">Trần Hoài </t>
  </si>
  <si>
    <t>Dương Thị Mai</t>
  </si>
  <si>
    <t>Nguyễn Minh</t>
  </si>
  <si>
    <t xml:space="preserve">Hà Thị Ngọc </t>
  </si>
  <si>
    <t>Trinh</t>
  </si>
  <si>
    <t>Dương Minh</t>
  </si>
  <si>
    <t>Phan Thị Lệ</t>
  </si>
  <si>
    <t>Quyên</t>
  </si>
  <si>
    <t>Mai Thị Minh</t>
  </si>
  <si>
    <t>Phùng Thị Thanh</t>
  </si>
  <si>
    <t>Hà Thanh</t>
  </si>
  <si>
    <t>Đinh Hương</t>
  </si>
  <si>
    <t xml:space="preserve">Lê Đăng Hoàng </t>
  </si>
  <si>
    <t>Dư Thị</t>
  </si>
  <si>
    <t>Nguyễn Thị Huyền</t>
  </si>
  <si>
    <t xml:space="preserve">Thái Thị Thúy </t>
  </si>
  <si>
    <t>Bùi Vũ Diệu</t>
  </si>
  <si>
    <t>Hoàng Thị Vân</t>
  </si>
  <si>
    <t>Châm</t>
  </si>
  <si>
    <t xml:space="preserve">Trần Thị Hải </t>
  </si>
  <si>
    <t>Kinh tế phát triển</t>
  </si>
  <si>
    <t>Luật Kinh tế</t>
  </si>
  <si>
    <t>Khoa Kinh tế</t>
  </si>
  <si>
    <t>Kinh tế</t>
  </si>
  <si>
    <t xml:space="preserve">Trần Đỗ Hiền </t>
  </si>
  <si>
    <t>QTDN 7</t>
  </si>
  <si>
    <t>Trương Thị Hằng</t>
  </si>
  <si>
    <t>QTDN 9B</t>
  </si>
  <si>
    <t>Đinh Thị</t>
  </si>
  <si>
    <t>QTDN 9A</t>
  </si>
  <si>
    <t>Nguyễn Duy</t>
  </si>
  <si>
    <t>Hùng</t>
  </si>
  <si>
    <t xml:space="preserve">Bùi Đức </t>
  </si>
  <si>
    <t>Khôi</t>
  </si>
  <si>
    <t>Hoàng Thị Ánh</t>
  </si>
  <si>
    <t>QTDN 8A</t>
  </si>
  <si>
    <t>Hà Thị</t>
  </si>
  <si>
    <t>Ngần</t>
  </si>
  <si>
    <t>QTDN 8B</t>
  </si>
  <si>
    <t>Nguyệt</t>
  </si>
  <si>
    <t xml:space="preserve">Vương Thị </t>
  </si>
  <si>
    <t>Trần Quang</t>
  </si>
  <si>
    <t>Hồ Thanh</t>
  </si>
  <si>
    <t>Tâm</t>
  </si>
  <si>
    <t>Bùi Minh</t>
  </si>
  <si>
    <t>Lợi</t>
  </si>
  <si>
    <t>Bùi Thị</t>
  </si>
  <si>
    <t>QTMA 10A</t>
  </si>
  <si>
    <t>Lại Thị</t>
  </si>
  <si>
    <t>Thùy</t>
  </si>
  <si>
    <t>Mai Thị Phương</t>
  </si>
  <si>
    <t>Phan Thị Thảo</t>
  </si>
  <si>
    <t>Trần Thị Kim</t>
  </si>
  <si>
    <t>QTMA 10B</t>
  </si>
  <si>
    <t>Trần Thị Phương</t>
  </si>
  <si>
    <t>Nguyễn Thị Ngọc</t>
  </si>
  <si>
    <t>QTDN 10A</t>
  </si>
  <si>
    <t>Lều Thị</t>
  </si>
  <si>
    <t>Nguyễn Thị Hương</t>
  </si>
  <si>
    <t>QTDN 10B</t>
  </si>
  <si>
    <t>Đoàn Thị Thùy</t>
  </si>
  <si>
    <t>5073106069</t>
  </si>
  <si>
    <t>KTDNCLC7B</t>
  </si>
  <si>
    <t>5073402101</t>
  </si>
  <si>
    <t>TCCLC7</t>
  </si>
  <si>
    <t>KTDNCLC7A</t>
  </si>
  <si>
    <t>5073402102</t>
  </si>
  <si>
    <t>5073106012</t>
  </si>
  <si>
    <t>5073402107</t>
  </si>
  <si>
    <t>5073106023</t>
  </si>
  <si>
    <t>5073402125</t>
  </si>
  <si>
    <t>5073402109</t>
  </si>
  <si>
    <t>5073402111</t>
  </si>
  <si>
    <t>5073402123</t>
  </si>
  <si>
    <t>5073402117</t>
  </si>
  <si>
    <t>5083106541</t>
  </si>
  <si>
    <t>CLC_KTDN8.2</t>
  </si>
  <si>
    <t>5083106511</t>
  </si>
  <si>
    <t>CLC_KTDN8.1</t>
  </si>
  <si>
    <t>5083101127</t>
  </si>
  <si>
    <t>5083106520</t>
  </si>
  <si>
    <t>5083106526</t>
  </si>
  <si>
    <t>5083106529</t>
  </si>
  <si>
    <t>5083106564</t>
  </si>
  <si>
    <t>5083106542</t>
  </si>
  <si>
    <t>5083106532</t>
  </si>
  <si>
    <t>5083101515</t>
  </si>
  <si>
    <t>CLC_TC8</t>
  </si>
  <si>
    <t>5093106322</t>
  </si>
  <si>
    <t>KTĐNCLC9</t>
  </si>
  <si>
    <t>5093106357</t>
  </si>
  <si>
    <t>5093106358</t>
  </si>
  <si>
    <t>5093106413</t>
  </si>
  <si>
    <t>TCCLC9</t>
  </si>
  <si>
    <t>5093106396</t>
  </si>
  <si>
    <t>QTKD_CLC</t>
  </si>
  <si>
    <t>5093106386</t>
  </si>
  <si>
    <t>5093106304</t>
  </si>
  <si>
    <t>5093106312</t>
  </si>
  <si>
    <t>5093106379</t>
  </si>
  <si>
    <t>5093106305</t>
  </si>
  <si>
    <t>5093106387</t>
  </si>
  <si>
    <t>5093106347</t>
  </si>
  <si>
    <t>5093106359</t>
  </si>
  <si>
    <t>5093106313</t>
  </si>
  <si>
    <t>5093106362</t>
  </si>
  <si>
    <t>5093106335</t>
  </si>
  <si>
    <t>7103106648</t>
  </si>
  <si>
    <t>KTĐN CLC 10.2</t>
  </si>
  <si>
    <t>7103106663</t>
  </si>
  <si>
    <t>7103106637</t>
  </si>
  <si>
    <t>7103402700</t>
  </si>
  <si>
    <t>TC CLC 10.4</t>
  </si>
  <si>
    <t>7103106660</t>
  </si>
  <si>
    <t>7103402691</t>
  </si>
  <si>
    <t>7103106644</t>
  </si>
  <si>
    <t>7103401683</t>
  </si>
  <si>
    <t>QTKDQT CLC 10.3</t>
  </si>
  <si>
    <t>7103106630</t>
  </si>
  <si>
    <t>KTĐN CLC 10.1</t>
  </si>
  <si>
    <t>7103106625</t>
  </si>
  <si>
    <t xml:space="preserve">Đỗ Phương </t>
  </si>
  <si>
    <t xml:space="preserve"> Anh</t>
  </si>
  <si>
    <t xml:space="preserve">Nguyễn Thị Hoàng </t>
  </si>
  <si>
    <t xml:space="preserve">Triệu Thị Hồng </t>
  </si>
  <si>
    <t xml:space="preserve">Lê Thị Hồng </t>
  </si>
  <si>
    <t xml:space="preserve">Phạm Lê </t>
  </si>
  <si>
    <t>Vy</t>
  </si>
  <si>
    <t xml:space="preserve">Nguyễn Thu </t>
  </si>
  <si>
    <t xml:space="preserve">Đoàn Trung </t>
  </si>
  <si>
    <t xml:space="preserve">Lê Thị </t>
  </si>
  <si>
    <t xml:space="preserve">Nguyễn Trà </t>
  </si>
  <si>
    <t xml:space="preserve">Phan Thị Thanh </t>
  </si>
  <si>
    <t xml:space="preserve">Nguyễn Thị Nhật </t>
  </si>
  <si>
    <t xml:space="preserve">Đặng Thị Vân </t>
  </si>
  <si>
    <t xml:space="preserve">Đào Thị </t>
  </si>
  <si>
    <t xml:space="preserve">Nguyễn Thị Linh </t>
  </si>
  <si>
    <t xml:space="preserve">Trịnh Thị </t>
  </si>
  <si>
    <t>Minh</t>
  </si>
  <si>
    <t xml:space="preserve">Trần Trà </t>
  </si>
  <si>
    <t xml:space="preserve">Hoàng Thị Huyền </t>
  </si>
  <si>
    <t xml:space="preserve">Trần Đức </t>
  </si>
  <si>
    <t xml:space="preserve">Phạm Phương </t>
  </si>
  <si>
    <t>Vũ Hoàng</t>
  </si>
  <si>
    <t xml:space="preserve"> Long</t>
  </si>
  <si>
    <t xml:space="preserve">Trần Duy Khánh </t>
  </si>
  <si>
    <t xml:space="preserve">Vũ Quỳnh </t>
  </si>
  <si>
    <t xml:space="preserve">Ngô Hương </t>
  </si>
  <si>
    <t xml:space="preserve">Lê Thu </t>
  </si>
  <si>
    <t xml:space="preserve">Lê Diễm </t>
  </si>
  <si>
    <t xml:space="preserve">Nguyễn Thị Hồng </t>
  </si>
  <si>
    <t xml:space="preserve">Đỗ Dương Trọng </t>
  </si>
  <si>
    <t xml:space="preserve">Lê Trà </t>
  </si>
  <si>
    <t xml:space="preserve"> Hà</t>
  </si>
  <si>
    <t xml:space="preserve">Nguyễn Thị Huyền </t>
  </si>
  <si>
    <t xml:space="preserve">Đồng Thị Ngọc </t>
  </si>
  <si>
    <t xml:space="preserve">Đinh Thị Thùy </t>
  </si>
  <si>
    <t>CỘNG HÒA XÃ HỘI CHỦ NGHĨA VIỆT NAM
Độc lập - Tự do - Hạnh phúc</t>
  </si>
  <si>
    <r>
      <t xml:space="preserve">BỘ KẾ HOẠCH VÀ ĐẦU TƯ
</t>
    </r>
    <r>
      <rPr>
        <b/>
        <sz val="13"/>
        <color indexed="8"/>
        <rFont val="Times New Roman"/>
        <family val="1"/>
      </rPr>
      <t>HỌC VIỆN 
CHÍNH SÁCH VÀ PHÁT TRIỂN</t>
    </r>
  </si>
  <si>
    <t>TỔNG SỐ SINH VIÊN ĐẠT HỌC BỔNG KHUYẾN KHÍCH HỌC TẬP 
TRONG HỌC KỲ I, NĂM HỌC 2019-2020</t>
  </si>
  <si>
    <r>
      <t xml:space="preserve">Bằng chữ: </t>
    </r>
    <r>
      <rPr>
        <b/>
        <i/>
        <sz val="13"/>
        <color indexed="8"/>
        <rFont val="Times New Roman"/>
        <family val="1"/>
      </rPr>
      <t>Một tỷ hai trăm mươi ba triệu, năm trăm ngàn đồng chẵn</t>
    </r>
  </si>
  <si>
    <t>Ghi 
chú</t>
  </si>
  <si>
    <t>KHOA TÀI CHÍNH - ĐẦU TƯ</t>
  </si>
  <si>
    <t>Ghi
 chú</t>
  </si>
  <si>
    <t>Bằng số: 1.213.500 đồng</t>
  </si>
  <si>
    <t>HỌC KỲ I, NĂM HỌC 2019 - 2020</t>
  </si>
  <si>
    <t>Tổng kinh phí cấp học bổng KKHT đối với sinh viên Khoa Kinh tế Quốc tế:</t>
  </si>
  <si>
    <t>Tổng kinh phí cấp học bổng KKHT đối với sinh viên Khoa Kinh tế:</t>
  </si>
  <si>
    <t>Tổng kinh phí cấp học bổng KKHT đối với sinh viên của Viện Đào tạo Quốc tế:</t>
  </si>
  <si>
    <t>Tổng kinh phí cấp học bổng KKHT đối với sinh viên Khoa Chính sách công:</t>
  </si>
  <si>
    <t>Tổng kinh phí cấp học bổng KKHT đối với sinh viên Khoa Tài chính - Đầu tư:</t>
  </si>
  <si>
    <t>Tổng kinh phí cấp học bổng KKHT đối với sinh viên Khoa Quản trị Kinh doanh:</t>
  </si>
  <si>
    <t>Tổng kinh phí cấp học bổng KKHT đối với sinh viên Khoa Kinh tế phát triển:</t>
  </si>
  <si>
    <t>Tổng kinh phí cấp học bổng KKHT đối với sinh viên Khoa Luật kinh tế</t>
  </si>
  <si>
    <t>(Ban hành kèm theo Quyết dịnh số:     361   /QĐ-HVCSPT ngày   13    tháng     5   năm 2020
của Giám đốc Học viện Chính sách và Phát triển)</t>
  </si>
  <si>
    <t>(Ban hành kèm theo Quyết dịnh số:      361  /QĐ-HVCSPT ngày   13   tháng   5   năm 2020 của Giám đốc Học viện Chính sách và Phát triển 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</si>
</sst>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_(* #,##0_);_(* \(#,##0\);_(* &quot;-&quot;??_);_(@_)"/>
    <numFmt numFmtId="170" formatCode="0.0"/>
    <numFmt numFmtId="171" formatCode="0.000"/>
    <numFmt numFmtId="172" formatCode="0.0000"/>
    <numFmt numFmtId="173" formatCode="_(* #,##0.0_);_(* \(#,##0.0\);_(* &quot;-&quot;??_);_(@_)"/>
    <numFmt numFmtId="174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Arial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3"/>
      <color indexed="10"/>
      <name val="Times New Roman"/>
      <family val="1"/>
    </font>
    <font>
      <i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3"/>
      <color rgb="FFFF0000"/>
      <name val="Times New Roman"/>
      <family val="1"/>
    </font>
    <font>
      <i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17"/>
      </top>
      <bottom style="thin">
        <color indexed="17"/>
      </bottom>
    </border>
    <border>
      <left style="thin">
        <color indexed="8"/>
      </left>
      <right style="thin">
        <color indexed="8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8"/>
      </right>
      <top style="thin">
        <color indexed="17"/>
      </top>
      <bottom style="thin">
        <color indexed="17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8"/>
      </right>
      <top>
        <color indexed="63"/>
      </top>
      <bottom style="thin">
        <color indexed="17"/>
      </bottom>
    </border>
    <border>
      <left style="thin">
        <color indexed="8"/>
      </left>
      <right style="thin">
        <color indexed="8"/>
      </right>
      <top style="thin">
        <color indexed="17"/>
      </top>
      <bottom/>
    </border>
    <border>
      <left style="thin">
        <color indexed="8"/>
      </left>
      <right/>
      <top style="thin">
        <color indexed="17"/>
      </top>
      <bottom/>
    </border>
    <border>
      <left style="thin">
        <color indexed="17"/>
      </left>
      <right style="thin">
        <color indexed="8"/>
      </right>
      <top style="thin">
        <color indexed="17"/>
      </top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/>
    </xf>
    <xf numFmtId="3" fontId="52" fillId="0" borderId="0" xfId="0" applyNumberFormat="1" applyFont="1" applyAlignment="1">
      <alignment horizontal="center" vertical="center"/>
    </xf>
    <xf numFmtId="3" fontId="53" fillId="0" borderId="10" xfId="0" applyNumberFormat="1" applyFont="1" applyBorder="1" applyAlignment="1">
      <alignment horizontal="center" vertical="center"/>
    </xf>
    <xf numFmtId="3" fontId="53" fillId="0" borderId="10" xfId="0" applyNumberFormat="1" applyFont="1" applyBorder="1" applyAlignment="1">
      <alignment horizontal="left" vertical="center"/>
    </xf>
    <xf numFmtId="3" fontId="53" fillId="0" borderId="0" xfId="0" applyNumberFormat="1" applyFont="1" applyAlignment="1">
      <alignment horizontal="center" vertical="center"/>
    </xf>
    <xf numFmtId="4" fontId="51" fillId="0" borderId="0" xfId="0" applyNumberFormat="1" applyFont="1" applyAlignment="1">
      <alignment horizontal="center"/>
    </xf>
    <xf numFmtId="4" fontId="53" fillId="0" borderId="0" xfId="0" applyNumberFormat="1" applyFont="1" applyAlignment="1">
      <alignment/>
    </xf>
    <xf numFmtId="4" fontId="54" fillId="0" borderId="0" xfId="0" applyNumberFormat="1" applyFont="1" applyAlignment="1">
      <alignment horizontal="center"/>
    </xf>
    <xf numFmtId="4" fontId="52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1" fontId="51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3" fontId="53" fillId="0" borderId="10" xfId="0" applyNumberFormat="1" applyFont="1" applyBorder="1" applyAlignment="1">
      <alignment horizontal="right" vertical="center"/>
    </xf>
    <xf numFmtId="3" fontId="52" fillId="0" borderId="10" xfId="0" applyNumberFormat="1" applyFont="1" applyBorder="1" applyAlignment="1">
      <alignment horizontal="right" vertical="center"/>
    </xf>
    <xf numFmtId="3" fontId="51" fillId="0" borderId="10" xfId="0" applyNumberFormat="1" applyFont="1" applyBorder="1" applyAlignment="1">
      <alignment horizontal="right" vertical="center"/>
    </xf>
    <xf numFmtId="3" fontId="51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51" fillId="0" borderId="11" xfId="0" applyNumberFormat="1" applyFont="1" applyBorder="1" applyAlignment="1">
      <alignment/>
    </xf>
    <xf numFmtId="3" fontId="53" fillId="0" borderId="11" xfId="0" applyNumberFormat="1" applyFont="1" applyBorder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3" fontId="57" fillId="0" borderId="0" xfId="0" applyNumberFormat="1" applyFont="1" applyBorder="1" applyAlignment="1">
      <alignment horizontal="center" vertical="center" wrapText="1"/>
    </xf>
    <xf numFmtId="3" fontId="53" fillId="0" borderId="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3" fontId="51" fillId="0" borderId="10" xfId="0" applyNumberFormat="1" applyFont="1" applyBorder="1" applyAlignment="1">
      <alignment vertical="center"/>
    </xf>
    <xf numFmtId="3" fontId="58" fillId="0" borderId="11" xfId="0" applyNumberFormat="1" applyFont="1" applyBorder="1" applyAlignment="1">
      <alignment vertical="center"/>
    </xf>
    <xf numFmtId="3" fontId="52" fillId="0" borderId="10" xfId="0" applyNumberFormat="1" applyFont="1" applyBorder="1" applyAlignment="1">
      <alignment horizontal="center" vertical="center"/>
    </xf>
    <xf numFmtId="3" fontId="52" fillId="0" borderId="11" xfId="0" applyNumberFormat="1" applyFont="1" applyBorder="1" applyAlignment="1">
      <alignment horizontal="right" vertical="center"/>
    </xf>
    <xf numFmtId="3" fontId="52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3" fontId="52" fillId="0" borderId="10" xfId="0" applyNumberFormat="1" applyFont="1" applyBorder="1" applyAlignment="1">
      <alignment horizontal="center" vertical="center"/>
    </xf>
    <xf numFmtId="3" fontId="53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2" fontId="58" fillId="0" borderId="10" xfId="0" applyNumberFormat="1" applyFont="1" applyBorder="1" applyAlignment="1">
      <alignment horizontal="center" vertical="center"/>
    </xf>
    <xf numFmtId="3" fontId="53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2" fontId="51" fillId="0" borderId="10" xfId="0" applyNumberFormat="1" applyFont="1" applyBorder="1" applyAlignment="1">
      <alignment horizontal="center" vertical="center"/>
    </xf>
    <xf numFmtId="0" fontId="51" fillId="33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59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2" fontId="51" fillId="33" borderId="10" xfId="0" applyNumberFormat="1" applyFont="1" applyFill="1" applyBorder="1" applyAlignment="1">
      <alignment horizontal="center"/>
    </xf>
    <xf numFmtId="0" fontId="51" fillId="0" borderId="12" xfId="0" applyFont="1" applyBorder="1" applyAlignment="1">
      <alignment horizontal="center" vertical="center"/>
    </xf>
    <xf numFmtId="0" fontId="51" fillId="35" borderId="10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51" fillId="0" borderId="0" xfId="0" applyNumberFormat="1" applyFont="1" applyAlignment="1">
      <alignment horizontal="center"/>
    </xf>
    <xf numFmtId="2" fontId="53" fillId="0" borderId="0" xfId="0" applyNumberFormat="1" applyFont="1" applyAlignment="1">
      <alignment/>
    </xf>
    <xf numFmtId="2" fontId="54" fillId="0" borderId="0" xfId="0" applyNumberFormat="1" applyFont="1" applyAlignment="1">
      <alignment horizontal="center"/>
    </xf>
    <xf numFmtId="2" fontId="52" fillId="0" borderId="10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0" fontId="59" fillId="0" borderId="0" xfId="0" applyFont="1" applyBorder="1" applyAlignment="1">
      <alignment horizontal="center" vertical="center" wrapText="1"/>
    </xf>
    <xf numFmtId="3" fontId="51" fillId="0" borderId="0" xfId="0" applyNumberFormat="1" applyFont="1" applyBorder="1" applyAlignment="1">
      <alignment horizontal="center" vertical="center"/>
    </xf>
    <xf numFmtId="0" fontId="58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/>
    </xf>
    <xf numFmtId="3" fontId="2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9" fillId="0" borderId="10" xfId="0" applyFont="1" applyBorder="1" applyAlignment="1">
      <alignment vertical="center"/>
    </xf>
    <xf numFmtId="0" fontId="59" fillId="35" borderId="10" xfId="0" applyFont="1" applyFill="1" applyBorder="1" applyAlignment="1">
      <alignment vertical="center"/>
    </xf>
    <xf numFmtId="0" fontId="51" fillId="33" borderId="15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0" fontId="5" fillId="33" borderId="11" xfId="0" applyNumberFormat="1" applyFont="1" applyFill="1" applyBorder="1" applyAlignment="1" applyProtection="1">
      <alignment horizontal="left" vertical="center"/>
      <protection/>
    </xf>
    <xf numFmtId="3" fontId="53" fillId="0" borderId="0" xfId="0" applyNumberFormat="1" applyFont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/>
    </xf>
    <xf numFmtId="3" fontId="53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10" xfId="0" applyFont="1" applyBorder="1" applyAlignment="1">
      <alignment horizontal="center" vertical="center"/>
    </xf>
    <xf numFmtId="2" fontId="58" fillId="0" borderId="10" xfId="0" applyNumberFormat="1" applyFont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3" fontId="53" fillId="0" borderId="16" xfId="0" applyNumberFormat="1" applyFont="1" applyBorder="1" applyAlignment="1">
      <alignment horizontal="right" vertical="center"/>
    </xf>
    <xf numFmtId="1" fontId="53" fillId="0" borderId="10" xfId="0" applyNumberFormat="1" applyFont="1" applyBorder="1" applyAlignment="1">
      <alignment horizontal="center" vertical="center"/>
    </xf>
    <xf numFmtId="0" fontId="6" fillId="34" borderId="17" xfId="0" applyFont="1" applyFill="1" applyBorder="1" applyAlignment="1">
      <alignment horizontal="left" vertical="center" indent="1"/>
    </xf>
    <xf numFmtId="0" fontId="53" fillId="33" borderId="10" xfId="0" applyFont="1" applyFill="1" applyBorder="1" applyAlignment="1">
      <alignment horizontal="left" vertical="center" indent="1"/>
    </xf>
    <xf numFmtId="0" fontId="6" fillId="34" borderId="18" xfId="0" applyFont="1" applyFill="1" applyBorder="1" applyAlignment="1">
      <alignment horizontal="center" vertical="center"/>
    </xf>
    <xf numFmtId="3" fontId="6" fillId="34" borderId="18" xfId="0" applyNumberFormat="1" applyFont="1" applyFill="1" applyBorder="1" applyAlignment="1">
      <alignment horizontal="center" vertical="center"/>
    </xf>
    <xf numFmtId="2" fontId="6" fillId="34" borderId="19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indent="1"/>
    </xf>
    <xf numFmtId="0" fontId="6" fillId="33" borderId="0" xfId="0" applyFont="1" applyFill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2" fontId="6" fillId="33" borderId="0" xfId="0" applyNumberFormat="1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" fontId="6" fillId="33" borderId="0" xfId="0" applyNumberFormat="1" applyFont="1" applyFill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3" fontId="6" fillId="33" borderId="18" xfId="0" applyNumberFormat="1" applyFont="1" applyFill="1" applyBorder="1" applyAlignment="1">
      <alignment horizontal="center" vertical="center"/>
    </xf>
    <xf numFmtId="2" fontId="6" fillId="33" borderId="19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3" fontId="6" fillId="33" borderId="20" xfId="0" applyNumberFormat="1" applyFont="1" applyFill="1" applyBorder="1" applyAlignment="1">
      <alignment horizontal="center" vertical="center"/>
    </xf>
    <xf numFmtId="2" fontId="6" fillId="33" borderId="21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indent="1"/>
    </xf>
    <xf numFmtId="0" fontId="6" fillId="33" borderId="17" xfId="0" applyFont="1" applyFill="1" applyBorder="1" applyAlignment="1">
      <alignment horizontal="left" vertical="center" indent="1"/>
    </xf>
    <xf numFmtId="0" fontId="6" fillId="33" borderId="0" xfId="0" applyFont="1" applyFill="1" applyAlignment="1">
      <alignment horizontal="left" vertical="center" indent="1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left" vertical="center" indent="1"/>
    </xf>
    <xf numFmtId="0" fontId="53" fillId="33" borderId="16" xfId="0" applyFont="1" applyFill="1" applyBorder="1" applyAlignment="1">
      <alignment horizontal="left" vertical="center" indent="1"/>
    </xf>
    <xf numFmtId="3" fontId="6" fillId="33" borderId="22" xfId="0" applyNumberFormat="1" applyFont="1" applyFill="1" applyBorder="1" applyAlignment="1">
      <alignment horizontal="center" vertical="center"/>
    </xf>
    <xf numFmtId="2" fontId="6" fillId="33" borderId="24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2" fontId="53" fillId="33" borderId="10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2" fontId="51" fillId="33" borderId="10" xfId="0" applyNumberFormat="1" applyFont="1" applyFill="1" applyBorder="1" applyAlignment="1">
      <alignment horizontal="center" vertical="center"/>
    </xf>
    <xf numFmtId="3" fontId="58" fillId="0" borderId="10" xfId="0" applyNumberFormat="1" applyFont="1" applyBorder="1" applyAlignment="1">
      <alignment horizontal="right" vertical="center"/>
    </xf>
    <xf numFmtId="0" fontId="51" fillId="33" borderId="10" xfId="0" applyNumberFormat="1" applyFont="1" applyFill="1" applyBorder="1" applyAlignment="1" applyProtection="1">
      <alignment horizontal="center" vertical="center"/>
      <protection/>
    </xf>
    <xf numFmtId="1" fontId="51" fillId="33" borderId="10" xfId="0" applyNumberFormat="1" applyFont="1" applyFill="1" applyBorder="1" applyAlignment="1" applyProtection="1">
      <alignment horizontal="center" vertical="center"/>
      <protection/>
    </xf>
    <xf numFmtId="2" fontId="51" fillId="33" borderId="10" xfId="0" applyNumberFormat="1" applyFont="1" applyFill="1" applyBorder="1" applyAlignment="1" applyProtection="1">
      <alignment horizontal="center" vertical="center"/>
      <protection/>
    </xf>
    <xf numFmtId="0" fontId="51" fillId="33" borderId="15" xfId="0" applyFont="1" applyFill="1" applyBorder="1" applyAlignment="1">
      <alignment horizontal="center" vertical="center"/>
    </xf>
    <xf numFmtId="0" fontId="51" fillId="33" borderId="15" xfId="0" applyNumberFormat="1" applyFont="1" applyFill="1" applyBorder="1" applyAlignment="1" applyProtection="1">
      <alignment horizontal="center" vertical="center"/>
      <protection/>
    </xf>
    <xf numFmtId="0" fontId="51" fillId="33" borderId="12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2" fontId="58" fillId="0" borderId="10" xfId="0" applyNumberFormat="1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9" fillId="35" borderId="16" xfId="0" applyFont="1" applyFill="1" applyBorder="1" applyAlignment="1">
      <alignment vertical="center"/>
    </xf>
    <xf numFmtId="0" fontId="2" fillId="0" borderId="25" xfId="0" applyFont="1" applyBorder="1" applyAlignment="1">
      <alignment horizontal="center"/>
    </xf>
    <xf numFmtId="0" fontId="51" fillId="33" borderId="16" xfId="0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1" fontId="2" fillId="33" borderId="16" xfId="0" applyNumberFormat="1" applyFont="1" applyFill="1" applyBorder="1" applyAlignment="1">
      <alignment horizontal="center"/>
    </xf>
    <xf numFmtId="3" fontId="2" fillId="0" borderId="14" xfId="0" applyNumberFormat="1" applyFont="1" applyBorder="1" applyAlignment="1">
      <alignment horizontal="right" vertical="center"/>
    </xf>
    <xf numFmtId="3" fontId="51" fillId="0" borderId="16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9" fillId="35" borderId="11" xfId="0" applyFont="1" applyFill="1" applyBorder="1" applyAlignment="1">
      <alignment vertical="center"/>
    </xf>
    <xf numFmtId="0" fontId="2" fillId="0" borderId="26" xfId="0" applyFont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2" fillId="33" borderId="11" xfId="0" applyNumberFormat="1" applyFont="1" applyFill="1" applyBorder="1" applyAlignment="1">
      <alignment horizontal="center"/>
    </xf>
    <xf numFmtId="3" fontId="51" fillId="0" borderId="11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0" fontId="53" fillId="0" borderId="10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27" xfId="0" applyFont="1" applyBorder="1" applyAlignment="1">
      <alignment vertical="center"/>
    </xf>
    <xf numFmtId="2" fontId="51" fillId="34" borderId="19" xfId="0" applyNumberFormat="1" applyFont="1" applyFill="1" applyBorder="1" applyAlignment="1">
      <alignment horizontal="center" vertical="center"/>
    </xf>
    <xf numFmtId="0" fontId="51" fillId="34" borderId="18" xfId="0" applyFont="1" applyFill="1" applyBorder="1" applyAlignment="1">
      <alignment horizontal="center" vertical="center"/>
    </xf>
    <xf numFmtId="0" fontId="58" fillId="0" borderId="10" xfId="0" applyNumberFormat="1" applyFont="1" applyFill="1" applyBorder="1" applyAlignment="1" applyProtection="1">
      <alignment horizontal="center" vertical="center" wrapText="1"/>
      <protection/>
    </xf>
    <xf numFmtId="0" fontId="58" fillId="0" borderId="13" xfId="0" applyFont="1" applyBorder="1" applyAlignment="1">
      <alignment horizontal="center" vertical="center"/>
    </xf>
    <xf numFmtId="2" fontId="58" fillId="0" borderId="13" xfId="0" applyNumberFormat="1" applyFont="1" applyBorder="1" applyAlignment="1">
      <alignment horizontal="center" vertical="center"/>
    </xf>
    <xf numFmtId="3" fontId="58" fillId="0" borderId="13" xfId="0" applyNumberFormat="1" applyFont="1" applyBorder="1" applyAlignment="1">
      <alignment horizontal="right" vertical="center"/>
    </xf>
    <xf numFmtId="0" fontId="51" fillId="0" borderId="10" xfId="0" applyNumberFormat="1" applyFont="1" applyFill="1" applyBorder="1" applyAlignment="1" applyProtection="1">
      <alignment horizontal="left" vertical="center"/>
      <protection/>
    </xf>
    <xf numFmtId="0" fontId="51" fillId="0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13" xfId="0" applyFont="1" applyBorder="1" applyAlignment="1">
      <alignment horizontal="center" vertical="center"/>
    </xf>
    <xf numFmtId="2" fontId="51" fillId="0" borderId="13" xfId="0" applyNumberFormat="1" applyFont="1" applyBorder="1" applyAlignment="1">
      <alignment horizontal="center" vertical="center"/>
    </xf>
    <xf numFmtId="3" fontId="51" fillId="0" borderId="13" xfId="0" applyNumberFormat="1" applyFont="1" applyBorder="1" applyAlignment="1">
      <alignment horizontal="right" vertical="center"/>
    </xf>
    <xf numFmtId="0" fontId="58" fillId="0" borderId="1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169" fontId="2" fillId="0" borderId="10" xfId="42" applyNumberFormat="1" applyFont="1" applyFill="1" applyBorder="1" applyAlignment="1" applyProtection="1">
      <alignment horizontal="center"/>
      <protection/>
    </xf>
    <xf numFmtId="3" fontId="57" fillId="0" borderId="0" xfId="0" applyNumberFormat="1" applyFont="1" applyBorder="1" applyAlignment="1">
      <alignment horizontal="center" vertical="center" wrapText="1"/>
    </xf>
    <xf numFmtId="3" fontId="53" fillId="0" borderId="0" xfId="0" applyNumberFormat="1" applyFont="1" applyBorder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/>
    </xf>
    <xf numFmtId="3" fontId="53" fillId="0" borderId="10" xfId="0" applyNumberFormat="1" applyFont="1" applyBorder="1" applyAlignment="1">
      <alignment horizontal="center" vertical="center"/>
    </xf>
    <xf numFmtId="3" fontId="52" fillId="0" borderId="0" xfId="0" applyNumberFormat="1" applyFont="1" applyAlignment="1">
      <alignment horizontal="left" vertical="center"/>
    </xf>
    <xf numFmtId="3" fontId="53" fillId="0" borderId="0" xfId="0" applyNumberFormat="1" applyFont="1" applyAlignment="1">
      <alignment horizontal="center" vertical="center" wrapText="1"/>
    </xf>
    <xf numFmtId="3" fontId="53" fillId="0" borderId="0" xfId="0" applyNumberFormat="1" applyFont="1" applyAlignment="1">
      <alignment horizontal="center" vertical="center"/>
    </xf>
    <xf numFmtId="3" fontId="57" fillId="0" borderId="30" xfId="0" applyNumberFormat="1" applyFont="1" applyBorder="1" applyAlignment="1">
      <alignment horizontal="right" vertical="center"/>
    </xf>
    <xf numFmtId="3" fontId="52" fillId="0" borderId="0" xfId="0" applyNumberFormat="1" applyFont="1" applyBorder="1" applyAlignment="1">
      <alignment horizontal="center" vertical="center" wrapText="1"/>
    </xf>
    <xf numFmtId="3" fontId="52" fillId="0" borderId="0" xfId="0" applyNumberFormat="1" applyFont="1" applyBorder="1" applyAlignment="1">
      <alignment horizontal="center" vertical="center"/>
    </xf>
    <xf numFmtId="3" fontId="57" fillId="0" borderId="0" xfId="0" applyNumberFormat="1" applyFont="1" applyBorder="1" applyAlignment="1">
      <alignment horizontal="center" vertical="center"/>
    </xf>
    <xf numFmtId="3" fontId="52" fillId="0" borderId="0" xfId="0" applyNumberFormat="1" applyFont="1" applyAlignment="1">
      <alignment horizontal="center" vertical="center" wrapText="1"/>
    </xf>
    <xf numFmtId="3" fontId="57" fillId="0" borderId="31" xfId="0" applyNumberFormat="1" applyFont="1" applyBorder="1" applyAlignment="1">
      <alignment horizontal="center" vertical="center"/>
    </xf>
    <xf numFmtId="3" fontId="52" fillId="0" borderId="30" xfId="0" applyNumberFormat="1" applyFont="1" applyBorder="1" applyAlignment="1">
      <alignment horizontal="center" vertical="center"/>
    </xf>
    <xf numFmtId="3" fontId="53" fillId="0" borderId="30" xfId="0" applyNumberFormat="1" applyFont="1" applyBorder="1" applyAlignment="1">
      <alignment horizontal="center" vertical="center"/>
    </xf>
    <xf numFmtId="3" fontId="52" fillId="0" borderId="30" xfId="0" applyNumberFormat="1" applyFont="1" applyBorder="1" applyAlignment="1">
      <alignment horizontal="left" vertical="center"/>
    </xf>
    <xf numFmtId="0" fontId="51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30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58" fillId="0" borderId="12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1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58" fillId="0" borderId="32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33" borderId="10" xfId="0" applyNumberFormat="1" applyFont="1" applyFill="1" applyBorder="1" applyAlignment="1" applyProtection="1">
      <alignment horizontal="center" vertical="center"/>
      <protection/>
    </xf>
    <xf numFmtId="0" fontId="58" fillId="0" borderId="16" xfId="0" applyFont="1" applyBorder="1" applyAlignment="1">
      <alignment horizontal="center" vertical="center"/>
    </xf>
    <xf numFmtId="0" fontId="58" fillId="0" borderId="12" xfId="0" applyNumberFormat="1" applyFont="1" applyFill="1" applyBorder="1" applyAlignment="1" applyProtection="1">
      <alignment horizontal="center" vertical="center"/>
      <protection/>
    </xf>
    <xf numFmtId="0" fontId="58" fillId="0" borderId="15" xfId="0" applyNumberFormat="1" applyFont="1" applyFill="1" applyBorder="1" applyAlignment="1" applyProtection="1">
      <alignment horizontal="center" vertical="center"/>
      <protection/>
    </xf>
    <xf numFmtId="2" fontId="53" fillId="0" borderId="10" xfId="0" applyNumberFormat="1" applyFont="1" applyBorder="1" applyAlignment="1">
      <alignment horizontal="center" vertical="center"/>
    </xf>
    <xf numFmtId="2" fontId="52" fillId="0" borderId="10" xfId="0" applyNumberFormat="1" applyFont="1" applyBorder="1" applyAlignment="1">
      <alignment horizontal="center" vertical="center"/>
    </xf>
    <xf numFmtId="1" fontId="52" fillId="0" borderId="32" xfId="0" applyNumberFormat="1" applyFont="1" applyBorder="1" applyAlignment="1">
      <alignment horizontal="center" vertical="center"/>
    </xf>
    <xf numFmtId="1" fontId="52" fillId="0" borderId="31" xfId="0" applyNumberFormat="1" applyFont="1" applyBorder="1" applyAlignment="1">
      <alignment horizontal="center" vertical="center"/>
    </xf>
    <xf numFmtId="1" fontId="52" fillId="0" borderId="26" xfId="0" applyNumberFormat="1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2" fontId="58" fillId="0" borderId="10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1" fontId="58" fillId="0" borderId="32" xfId="0" applyNumberFormat="1" applyFont="1" applyBorder="1" applyAlignment="1">
      <alignment horizontal="center" vertical="center"/>
    </xf>
    <xf numFmtId="1" fontId="58" fillId="0" borderId="31" xfId="0" applyNumberFormat="1" applyFont="1" applyBorder="1" applyAlignment="1">
      <alignment horizontal="center" vertical="center"/>
    </xf>
    <xf numFmtId="1" fontId="58" fillId="0" borderId="26" xfId="0" applyNumberFormat="1" applyFont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 5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752475</xdr:rowOff>
    </xdr:from>
    <xdr:to>
      <xdr:col>2</xdr:col>
      <xdr:colOff>190500</xdr:colOff>
      <xdr:row>0</xdr:row>
      <xdr:rowOff>752475</xdr:rowOff>
    </xdr:to>
    <xdr:sp>
      <xdr:nvSpPr>
        <xdr:cNvPr id="1" name="Straight Connector 2"/>
        <xdr:cNvSpPr>
          <a:spLocks/>
        </xdr:cNvSpPr>
      </xdr:nvSpPr>
      <xdr:spPr>
        <a:xfrm>
          <a:off x="723900" y="752475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838200</xdr:colOff>
      <xdr:row>0</xdr:row>
      <xdr:rowOff>676275</xdr:rowOff>
    </xdr:from>
    <xdr:to>
      <xdr:col>5</xdr:col>
      <xdr:colOff>895350</xdr:colOff>
      <xdr:row>0</xdr:row>
      <xdr:rowOff>676275</xdr:rowOff>
    </xdr:to>
    <xdr:sp>
      <xdr:nvSpPr>
        <xdr:cNvPr id="2" name="Straight Connector 3"/>
        <xdr:cNvSpPr>
          <a:spLocks/>
        </xdr:cNvSpPr>
      </xdr:nvSpPr>
      <xdr:spPr>
        <a:xfrm flipV="1">
          <a:off x="3667125" y="676275"/>
          <a:ext cx="19431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2</xdr:row>
      <xdr:rowOff>228600</xdr:rowOff>
    </xdr:from>
    <xdr:to>
      <xdr:col>3</xdr:col>
      <xdr:colOff>9525</xdr:colOff>
      <xdr:row>2</xdr:row>
      <xdr:rowOff>228600</xdr:rowOff>
    </xdr:to>
    <xdr:sp>
      <xdr:nvSpPr>
        <xdr:cNvPr id="1" name="Straight Connector 1"/>
        <xdr:cNvSpPr>
          <a:spLocks/>
        </xdr:cNvSpPr>
      </xdr:nvSpPr>
      <xdr:spPr>
        <a:xfrm>
          <a:off x="1019175" y="7048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790575</xdr:colOff>
      <xdr:row>2</xdr:row>
      <xdr:rowOff>9525</xdr:rowOff>
    </xdr:from>
    <xdr:to>
      <xdr:col>9</xdr:col>
      <xdr:colOff>542925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6057900" y="485775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2</xdr:row>
      <xdr:rowOff>47625</xdr:rowOff>
    </xdr:from>
    <xdr:to>
      <xdr:col>9</xdr:col>
      <xdr:colOff>361950</xdr:colOff>
      <xdr:row>2</xdr:row>
      <xdr:rowOff>47625</xdr:rowOff>
    </xdr:to>
    <xdr:sp>
      <xdr:nvSpPr>
        <xdr:cNvPr id="1" name="Straight Connector 1"/>
        <xdr:cNvSpPr>
          <a:spLocks/>
        </xdr:cNvSpPr>
      </xdr:nvSpPr>
      <xdr:spPr>
        <a:xfrm flipV="1">
          <a:off x="5857875" y="52387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514350</xdr:colOff>
      <xdr:row>3</xdr:row>
      <xdr:rowOff>9525</xdr:rowOff>
    </xdr:from>
    <xdr:to>
      <xdr:col>3</xdr:col>
      <xdr:colOff>57150</xdr:colOff>
      <xdr:row>3</xdr:row>
      <xdr:rowOff>9525</xdr:rowOff>
    </xdr:to>
    <xdr:sp>
      <xdr:nvSpPr>
        <xdr:cNvPr id="2" name="Straight Connector 3"/>
        <xdr:cNvSpPr>
          <a:spLocks/>
        </xdr:cNvSpPr>
      </xdr:nvSpPr>
      <xdr:spPr>
        <a:xfrm flipV="1">
          <a:off x="942975" y="7239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2</xdr:row>
      <xdr:rowOff>228600</xdr:rowOff>
    </xdr:from>
    <xdr:to>
      <xdr:col>3</xdr:col>
      <xdr:colOff>9525</xdr:colOff>
      <xdr:row>2</xdr:row>
      <xdr:rowOff>228600</xdr:rowOff>
    </xdr:to>
    <xdr:sp>
      <xdr:nvSpPr>
        <xdr:cNvPr id="1" name="Straight Connector 4"/>
        <xdr:cNvSpPr>
          <a:spLocks/>
        </xdr:cNvSpPr>
      </xdr:nvSpPr>
      <xdr:spPr>
        <a:xfrm>
          <a:off x="1019175" y="7048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790575</xdr:colOff>
      <xdr:row>2</xdr:row>
      <xdr:rowOff>9525</xdr:rowOff>
    </xdr:from>
    <xdr:to>
      <xdr:col>9</xdr:col>
      <xdr:colOff>542925</xdr:colOff>
      <xdr:row>2</xdr:row>
      <xdr:rowOff>9525</xdr:rowOff>
    </xdr:to>
    <xdr:sp>
      <xdr:nvSpPr>
        <xdr:cNvPr id="2" name="Straight Connector 5"/>
        <xdr:cNvSpPr>
          <a:spLocks/>
        </xdr:cNvSpPr>
      </xdr:nvSpPr>
      <xdr:spPr>
        <a:xfrm flipV="1">
          <a:off x="6057900" y="485775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</xdr:row>
      <xdr:rowOff>228600</xdr:rowOff>
    </xdr:from>
    <xdr:to>
      <xdr:col>3</xdr:col>
      <xdr:colOff>57150</xdr:colOff>
      <xdr:row>3</xdr:row>
      <xdr:rowOff>0</xdr:rowOff>
    </xdr:to>
    <xdr:sp>
      <xdr:nvSpPr>
        <xdr:cNvPr id="1" name="Straight Connector 5"/>
        <xdr:cNvSpPr>
          <a:spLocks/>
        </xdr:cNvSpPr>
      </xdr:nvSpPr>
      <xdr:spPr>
        <a:xfrm>
          <a:off x="962025" y="704850"/>
          <a:ext cx="17907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733425</xdr:colOff>
      <xdr:row>2</xdr:row>
      <xdr:rowOff>0</xdr:rowOff>
    </xdr:from>
    <xdr:to>
      <xdr:col>9</xdr:col>
      <xdr:colOff>733425</xdr:colOff>
      <xdr:row>2</xdr:row>
      <xdr:rowOff>0</xdr:rowOff>
    </xdr:to>
    <xdr:sp>
      <xdr:nvSpPr>
        <xdr:cNvPr id="2" name="Straight Connector 9"/>
        <xdr:cNvSpPr>
          <a:spLocks/>
        </xdr:cNvSpPr>
      </xdr:nvSpPr>
      <xdr:spPr>
        <a:xfrm flipV="1">
          <a:off x="5695950" y="476250"/>
          <a:ext cx="2133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238125</xdr:rowOff>
    </xdr:from>
    <xdr:to>
      <xdr:col>3</xdr:col>
      <xdr:colOff>209550</xdr:colOff>
      <xdr:row>3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885825" y="7143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590550</xdr:colOff>
      <xdr:row>2</xdr:row>
      <xdr:rowOff>9525</xdr:rowOff>
    </xdr:from>
    <xdr:to>
      <xdr:col>9</xdr:col>
      <xdr:colOff>590550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5734050" y="485775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238125</xdr:rowOff>
    </xdr:from>
    <xdr:to>
      <xdr:col>3</xdr:col>
      <xdr:colOff>209550</xdr:colOff>
      <xdr:row>3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885825" y="7143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590550</xdr:colOff>
      <xdr:row>2</xdr:row>
      <xdr:rowOff>9525</xdr:rowOff>
    </xdr:from>
    <xdr:to>
      <xdr:col>9</xdr:col>
      <xdr:colOff>590550</xdr:colOff>
      <xdr:row>2</xdr:row>
      <xdr:rowOff>9525</xdr:rowOff>
    </xdr:to>
    <xdr:sp>
      <xdr:nvSpPr>
        <xdr:cNvPr id="2" name="Straight Connector 3"/>
        <xdr:cNvSpPr>
          <a:spLocks/>
        </xdr:cNvSpPr>
      </xdr:nvSpPr>
      <xdr:spPr>
        <a:xfrm flipV="1">
          <a:off x="5695950" y="485775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3</xdr:row>
      <xdr:rowOff>9525</xdr:rowOff>
    </xdr:from>
    <xdr:to>
      <xdr:col>2</xdr:col>
      <xdr:colOff>600075</xdr:colOff>
      <xdr:row>3</xdr:row>
      <xdr:rowOff>9525</xdr:rowOff>
    </xdr:to>
    <xdr:sp>
      <xdr:nvSpPr>
        <xdr:cNvPr id="1" name="Straight Connector 2"/>
        <xdr:cNvSpPr>
          <a:spLocks/>
        </xdr:cNvSpPr>
      </xdr:nvSpPr>
      <xdr:spPr>
        <a:xfrm flipV="1">
          <a:off x="923925" y="7239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609600</xdr:colOff>
      <xdr:row>2</xdr:row>
      <xdr:rowOff>0</xdr:rowOff>
    </xdr:from>
    <xdr:to>
      <xdr:col>9</xdr:col>
      <xdr:colOff>590550</xdr:colOff>
      <xdr:row>2</xdr:row>
      <xdr:rowOff>9525</xdr:rowOff>
    </xdr:to>
    <xdr:sp>
      <xdr:nvSpPr>
        <xdr:cNvPr id="2" name="Straight Connector 5"/>
        <xdr:cNvSpPr>
          <a:spLocks/>
        </xdr:cNvSpPr>
      </xdr:nvSpPr>
      <xdr:spPr>
        <a:xfrm>
          <a:off x="5591175" y="476250"/>
          <a:ext cx="2095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3</xdr:row>
      <xdr:rowOff>9525</xdr:rowOff>
    </xdr:from>
    <xdr:to>
      <xdr:col>2</xdr:col>
      <xdr:colOff>600075</xdr:colOff>
      <xdr:row>3</xdr:row>
      <xdr:rowOff>9525</xdr:rowOff>
    </xdr:to>
    <xdr:sp>
      <xdr:nvSpPr>
        <xdr:cNvPr id="1" name="Straight Connector 1"/>
        <xdr:cNvSpPr>
          <a:spLocks/>
        </xdr:cNvSpPr>
      </xdr:nvSpPr>
      <xdr:spPr>
        <a:xfrm flipV="1">
          <a:off x="923925" y="7239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609600</xdr:colOff>
      <xdr:row>2</xdr:row>
      <xdr:rowOff>0</xdr:rowOff>
    </xdr:from>
    <xdr:to>
      <xdr:col>9</xdr:col>
      <xdr:colOff>590550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5400675" y="476250"/>
          <a:ext cx="2105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%20ViewStudentScholarship(1);" TargetMode="External" /><Relationship Id="rId2" Type="http://schemas.openxmlformats.org/officeDocument/2006/relationships/hyperlink" Target="javascript:%20ViewStudentScholarship(2);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5.421875" style="13" bestFit="1" customWidth="1"/>
    <col min="2" max="2" width="22.8515625" style="13" customWidth="1"/>
    <col min="3" max="5" width="14.140625" style="13" bestFit="1" customWidth="1"/>
    <col min="6" max="6" width="15.7109375" style="13" customWidth="1"/>
    <col min="7" max="7" width="9.421875" style="13" customWidth="1"/>
    <col min="8" max="8" width="15.57421875" style="13" customWidth="1"/>
    <col min="9" max="9" width="11.140625" style="13" customWidth="1"/>
    <col min="10" max="10" width="16.421875" style="13" customWidth="1"/>
    <col min="11" max="11" width="15.7109375" style="13" customWidth="1"/>
    <col min="12" max="12" width="13.57421875" style="13" customWidth="1"/>
    <col min="13" max="13" width="13.421875" style="13" customWidth="1"/>
    <col min="14" max="14" width="12.421875" style="13" customWidth="1"/>
    <col min="15" max="16384" width="9.140625" style="13" customWidth="1"/>
  </cols>
  <sheetData>
    <row r="1" spans="1:7" ht="66.75" customHeight="1">
      <c r="A1" s="203" t="s">
        <v>541</v>
      </c>
      <c r="B1" s="204"/>
      <c r="C1" s="204"/>
      <c r="D1" s="209" t="s">
        <v>540</v>
      </c>
      <c r="E1" s="209"/>
      <c r="F1" s="209"/>
      <c r="G1" s="209"/>
    </row>
    <row r="2" spans="1:7" ht="39.75" customHeight="1">
      <c r="A2" s="206" t="s">
        <v>542</v>
      </c>
      <c r="B2" s="207"/>
      <c r="C2" s="207"/>
      <c r="D2" s="207"/>
      <c r="E2" s="207"/>
      <c r="F2" s="207"/>
      <c r="G2" s="207"/>
    </row>
    <row r="3" spans="1:7" ht="42.75" customHeight="1">
      <c r="A3" s="198" t="s">
        <v>557</v>
      </c>
      <c r="B3" s="199"/>
      <c r="C3" s="199"/>
      <c r="D3" s="199"/>
      <c r="E3" s="199"/>
      <c r="F3" s="199"/>
      <c r="G3" s="199"/>
    </row>
    <row r="4" spans="1:7" ht="16.5">
      <c r="A4" s="31"/>
      <c r="B4" s="32"/>
      <c r="C4" s="32"/>
      <c r="D4" s="32"/>
      <c r="E4" s="32"/>
      <c r="F4" s="208" t="s">
        <v>59</v>
      </c>
      <c r="G4" s="208"/>
    </row>
    <row r="5" spans="1:7" s="10" customFormat="1" ht="30" customHeight="1">
      <c r="A5" s="9" t="s">
        <v>5</v>
      </c>
      <c r="B5" s="9" t="s">
        <v>44</v>
      </c>
      <c r="C5" s="9" t="s">
        <v>45</v>
      </c>
      <c r="D5" s="9" t="s">
        <v>19</v>
      </c>
      <c r="E5" s="9" t="s">
        <v>20</v>
      </c>
      <c r="F5" s="9" t="s">
        <v>50</v>
      </c>
      <c r="G5" s="9" t="s">
        <v>46</v>
      </c>
    </row>
    <row r="6" spans="1:7" ht="30" customHeight="1">
      <c r="A6" s="11">
        <v>1</v>
      </c>
      <c r="B6" s="12" t="s">
        <v>104</v>
      </c>
      <c r="C6" s="105">
        <v>21</v>
      </c>
      <c r="D6" s="105">
        <v>18</v>
      </c>
      <c r="E6" s="105">
        <v>9</v>
      </c>
      <c r="F6" s="105">
        <f aca="true" t="shared" si="0" ref="F6:F13">E6+D6+C6</f>
        <v>48</v>
      </c>
      <c r="G6" s="11"/>
    </row>
    <row r="7" spans="1:7" ht="30" customHeight="1">
      <c r="A7" s="47">
        <v>2</v>
      </c>
      <c r="B7" s="12" t="s">
        <v>105</v>
      </c>
      <c r="C7" s="47">
        <v>29</v>
      </c>
      <c r="D7" s="47">
        <v>13</v>
      </c>
      <c r="E7" s="47">
        <v>0</v>
      </c>
      <c r="F7" s="47">
        <f t="shared" si="0"/>
        <v>42</v>
      </c>
      <c r="G7" s="47"/>
    </row>
    <row r="8" spans="1:7" ht="30" customHeight="1">
      <c r="A8" s="11">
        <v>3</v>
      </c>
      <c r="B8" s="12" t="s">
        <v>47</v>
      </c>
      <c r="C8" s="47">
        <v>0</v>
      </c>
      <c r="D8" s="47">
        <v>2</v>
      </c>
      <c r="E8" s="47">
        <v>6</v>
      </c>
      <c r="F8" s="47">
        <f t="shared" si="0"/>
        <v>8</v>
      </c>
      <c r="G8" s="11"/>
    </row>
    <row r="9" spans="1:7" ht="30" customHeight="1">
      <c r="A9" s="11">
        <v>4</v>
      </c>
      <c r="B9" s="12" t="s">
        <v>405</v>
      </c>
      <c r="C9" s="47">
        <v>16</v>
      </c>
      <c r="D9" s="47">
        <v>16</v>
      </c>
      <c r="E9" s="47">
        <v>6</v>
      </c>
      <c r="F9" s="47">
        <f t="shared" si="0"/>
        <v>38</v>
      </c>
      <c r="G9" s="11"/>
    </row>
    <row r="10" spans="1:7" s="103" customFormat="1" ht="30" customHeight="1">
      <c r="A10" s="54">
        <v>5</v>
      </c>
      <c r="B10" s="12" t="s">
        <v>103</v>
      </c>
      <c r="C10" s="54">
        <v>2</v>
      </c>
      <c r="D10" s="54">
        <v>29</v>
      </c>
      <c r="E10" s="54">
        <v>6</v>
      </c>
      <c r="F10" s="54">
        <f t="shared" si="0"/>
        <v>37</v>
      </c>
      <c r="G10" s="54"/>
    </row>
    <row r="11" spans="1:7" s="103" customFormat="1" ht="30" customHeight="1">
      <c r="A11" s="54">
        <v>6</v>
      </c>
      <c r="B11" s="12" t="s">
        <v>106</v>
      </c>
      <c r="C11" s="54">
        <v>7</v>
      </c>
      <c r="D11" s="54">
        <v>21</v>
      </c>
      <c r="E11" s="54">
        <v>10</v>
      </c>
      <c r="F11" s="54">
        <f t="shared" si="0"/>
        <v>38</v>
      </c>
      <c r="G11" s="54"/>
    </row>
    <row r="12" spans="1:7" ht="30" customHeight="1">
      <c r="A12" s="11">
        <v>7</v>
      </c>
      <c r="B12" s="12" t="s">
        <v>403</v>
      </c>
      <c r="C12" s="47">
        <v>11</v>
      </c>
      <c r="D12" s="47">
        <v>11</v>
      </c>
      <c r="E12" s="47">
        <v>3</v>
      </c>
      <c r="F12" s="47">
        <f t="shared" si="0"/>
        <v>25</v>
      </c>
      <c r="G12" s="11"/>
    </row>
    <row r="13" spans="1:7" ht="30" customHeight="1">
      <c r="A13" s="47">
        <v>8</v>
      </c>
      <c r="B13" s="12" t="s">
        <v>404</v>
      </c>
      <c r="C13" s="47">
        <v>0</v>
      </c>
      <c r="D13" s="47">
        <v>1</v>
      </c>
      <c r="E13" s="47">
        <v>0</v>
      </c>
      <c r="F13" s="47">
        <f t="shared" si="0"/>
        <v>1</v>
      </c>
      <c r="G13" s="47"/>
    </row>
    <row r="14" spans="1:7" ht="30" customHeight="1">
      <c r="A14" s="11"/>
      <c r="B14" s="9" t="s">
        <v>51</v>
      </c>
      <c r="C14" s="46">
        <f>SUM(C6:C13)</f>
        <v>86</v>
      </c>
      <c r="D14" s="44">
        <f>SUM(D6:D13)</f>
        <v>111</v>
      </c>
      <c r="E14" s="46">
        <f>SUM(E6:E13)</f>
        <v>40</v>
      </c>
      <c r="F14" s="42">
        <f>C14+D14+E14</f>
        <v>237</v>
      </c>
      <c r="G14" s="11"/>
    </row>
    <row r="15" spans="1:7" ht="30" customHeight="1">
      <c r="A15" s="211" t="s">
        <v>132</v>
      </c>
      <c r="B15" s="212"/>
      <c r="C15" s="212"/>
      <c r="D15" s="212"/>
      <c r="E15" s="205" t="s">
        <v>60</v>
      </c>
      <c r="F15" s="205"/>
      <c r="G15" s="205"/>
    </row>
    <row r="16" spans="1:7" ht="30" customHeight="1">
      <c r="A16" s="9" t="s">
        <v>5</v>
      </c>
      <c r="B16" s="9" t="s">
        <v>8</v>
      </c>
      <c r="C16" s="9" t="s">
        <v>45</v>
      </c>
      <c r="D16" s="9" t="s">
        <v>19</v>
      </c>
      <c r="E16" s="9" t="s">
        <v>20</v>
      </c>
      <c r="F16" s="200" t="s">
        <v>46</v>
      </c>
      <c r="G16" s="200"/>
    </row>
    <row r="17" spans="1:7" ht="30" customHeight="1">
      <c r="A17" s="11">
        <v>1</v>
      </c>
      <c r="B17" s="12" t="s">
        <v>48</v>
      </c>
      <c r="C17" s="11">
        <f>E17*1.4</f>
        <v>7874999.999999999</v>
      </c>
      <c r="D17" s="11">
        <f>E17*1.2</f>
        <v>6750000</v>
      </c>
      <c r="E17" s="13">
        <f>E18*1.5</f>
        <v>5625000</v>
      </c>
      <c r="F17" s="201" t="s">
        <v>84</v>
      </c>
      <c r="G17" s="201"/>
    </row>
    <row r="18" spans="1:7" ht="30" customHeight="1">
      <c r="A18" s="11">
        <v>2</v>
      </c>
      <c r="B18" s="12" t="s">
        <v>49</v>
      </c>
      <c r="C18" s="11">
        <f>E18*1.4</f>
        <v>5250000</v>
      </c>
      <c r="D18" s="11">
        <f>E18*1.2</f>
        <v>4500000</v>
      </c>
      <c r="E18" s="11">
        <f>250000*15</f>
        <v>3750000</v>
      </c>
      <c r="F18" s="201" t="s">
        <v>84</v>
      </c>
      <c r="G18" s="201"/>
    </row>
    <row r="19" spans="1:7" ht="30" customHeight="1">
      <c r="A19" s="213" t="s">
        <v>131</v>
      </c>
      <c r="B19" s="213"/>
      <c r="C19" s="213"/>
      <c r="D19" s="213"/>
      <c r="E19" s="213"/>
      <c r="F19" s="210" t="s">
        <v>60</v>
      </c>
      <c r="G19" s="210"/>
    </row>
    <row r="20" spans="1:7" ht="30" customHeight="1">
      <c r="A20" s="9" t="s">
        <v>5</v>
      </c>
      <c r="B20" s="9" t="s">
        <v>44</v>
      </c>
      <c r="C20" s="9" t="s">
        <v>45</v>
      </c>
      <c r="D20" s="9" t="s">
        <v>19</v>
      </c>
      <c r="E20" s="9" t="s">
        <v>20</v>
      </c>
      <c r="F20" s="9" t="s">
        <v>50</v>
      </c>
      <c r="G20" s="9" t="s">
        <v>46</v>
      </c>
    </row>
    <row r="21" spans="1:7" s="103" customFormat="1" ht="30" customHeight="1">
      <c r="A21" s="54">
        <v>1</v>
      </c>
      <c r="B21" s="12" t="s">
        <v>104</v>
      </c>
      <c r="C21" s="54">
        <f>C6*C17</f>
        <v>165374999.99999997</v>
      </c>
      <c r="D21" s="54">
        <f>D6*D17</f>
        <v>121500000</v>
      </c>
      <c r="E21" s="54">
        <f>E6*E17</f>
        <v>50625000</v>
      </c>
      <c r="F21" s="22">
        <f>SUM(C21:E21)</f>
        <v>337500000</v>
      </c>
      <c r="G21" s="54"/>
    </row>
    <row r="22" spans="1:7" ht="30" customHeight="1">
      <c r="A22" s="11">
        <v>2</v>
      </c>
      <c r="B22" s="12" t="s">
        <v>105</v>
      </c>
      <c r="C22" s="11">
        <f>C18*C7</f>
        <v>152250000</v>
      </c>
      <c r="D22" s="11">
        <f>D18*D7</f>
        <v>58500000</v>
      </c>
      <c r="E22" s="11">
        <v>0</v>
      </c>
      <c r="F22" s="22">
        <f>SUM(C22:E22)</f>
        <v>210750000</v>
      </c>
      <c r="G22" s="11"/>
    </row>
    <row r="23" spans="1:7" ht="30" customHeight="1">
      <c r="A23" s="11">
        <v>3</v>
      </c>
      <c r="B23" s="12" t="s">
        <v>47</v>
      </c>
      <c r="C23" s="11">
        <f>C18*C8</f>
        <v>0</v>
      </c>
      <c r="D23" s="11">
        <f>D18*D8</f>
        <v>9000000</v>
      </c>
      <c r="E23" s="11">
        <f>E18*E8</f>
        <v>22500000</v>
      </c>
      <c r="F23" s="22">
        <f aca="true" t="shared" si="1" ref="F23:F28">SUM(C23:E23)</f>
        <v>31500000</v>
      </c>
      <c r="G23" s="11"/>
    </row>
    <row r="24" spans="1:7" ht="30" customHeight="1">
      <c r="A24" s="11">
        <v>4</v>
      </c>
      <c r="B24" s="12" t="s">
        <v>406</v>
      </c>
      <c r="C24" s="11">
        <f>C18*C9</f>
        <v>84000000</v>
      </c>
      <c r="D24" s="11">
        <f>D18*D9</f>
        <v>72000000</v>
      </c>
      <c r="E24" s="11">
        <f>E18*E9</f>
        <v>22500000</v>
      </c>
      <c r="F24" s="22">
        <f t="shared" si="1"/>
        <v>178500000</v>
      </c>
      <c r="G24" s="11"/>
    </row>
    <row r="25" spans="1:7" s="103" customFormat="1" ht="30" customHeight="1">
      <c r="A25" s="54">
        <v>5</v>
      </c>
      <c r="B25" s="12" t="s">
        <v>103</v>
      </c>
      <c r="C25" s="54">
        <f>C10*$C$18</f>
        <v>10500000</v>
      </c>
      <c r="D25" s="54">
        <f>D10*$D$18</f>
        <v>130500000</v>
      </c>
      <c r="E25" s="54">
        <f>E10*$E$18</f>
        <v>22500000</v>
      </c>
      <c r="F25" s="22">
        <f t="shared" si="1"/>
        <v>163500000</v>
      </c>
      <c r="G25" s="54"/>
    </row>
    <row r="26" spans="1:7" s="103" customFormat="1" ht="30" customHeight="1">
      <c r="A26" s="54">
        <v>6</v>
      </c>
      <c r="B26" s="12" t="s">
        <v>106</v>
      </c>
      <c r="C26" s="54">
        <f>C11*C18</f>
        <v>36750000</v>
      </c>
      <c r="D26" s="54">
        <f>D11*D18</f>
        <v>94500000</v>
      </c>
      <c r="E26" s="54">
        <f>E11*E18</f>
        <v>37500000</v>
      </c>
      <c r="F26" s="22">
        <f>SUM(C26:E26)</f>
        <v>168750000</v>
      </c>
      <c r="G26" s="54"/>
    </row>
    <row r="27" spans="1:7" ht="30" customHeight="1">
      <c r="A27" s="11">
        <v>7</v>
      </c>
      <c r="B27" s="12" t="s">
        <v>403</v>
      </c>
      <c r="C27" s="11">
        <f>C18*C12</f>
        <v>57750000</v>
      </c>
      <c r="D27" s="11">
        <f>D18*D12</f>
        <v>49500000</v>
      </c>
      <c r="E27" s="11">
        <f>E18*E12</f>
        <v>11250000</v>
      </c>
      <c r="F27" s="22">
        <f t="shared" si="1"/>
        <v>118500000</v>
      </c>
      <c r="G27" s="11"/>
    </row>
    <row r="28" spans="1:7" ht="30" customHeight="1">
      <c r="A28" s="47">
        <v>8</v>
      </c>
      <c r="B28" s="12" t="s">
        <v>404</v>
      </c>
      <c r="C28" s="47">
        <f>C18*C13</f>
        <v>0</v>
      </c>
      <c r="D28" s="47">
        <f>D18*D13</f>
        <v>4500000</v>
      </c>
      <c r="E28" s="47">
        <v>0</v>
      </c>
      <c r="F28" s="22">
        <f t="shared" si="1"/>
        <v>4500000</v>
      </c>
      <c r="G28" s="47"/>
    </row>
    <row r="29" spans="1:7" ht="30" customHeight="1">
      <c r="A29" s="11"/>
      <c r="B29" s="9" t="s">
        <v>51</v>
      </c>
      <c r="C29" s="46">
        <f>SUM(C21:C28)</f>
        <v>506625000</v>
      </c>
      <c r="D29" s="44">
        <f>SUM(D21:D28)</f>
        <v>540000000</v>
      </c>
      <c r="E29" s="46">
        <f>SUM(E21:E28)</f>
        <v>166875000</v>
      </c>
      <c r="F29" s="23">
        <f>SUM(C29:E29)</f>
        <v>1213500000</v>
      </c>
      <c r="G29" s="11"/>
    </row>
    <row r="31" spans="1:7" ht="30" customHeight="1">
      <c r="A31" s="202" t="s">
        <v>547</v>
      </c>
      <c r="B31" s="202"/>
      <c r="C31" s="202"/>
      <c r="D31" s="202"/>
      <c r="E31" s="202"/>
      <c r="F31" s="202"/>
      <c r="G31" s="202"/>
    </row>
    <row r="32" spans="1:7" ht="30" customHeight="1">
      <c r="A32" s="202" t="s">
        <v>543</v>
      </c>
      <c r="B32" s="202"/>
      <c r="C32" s="202"/>
      <c r="D32" s="202"/>
      <c r="E32" s="202"/>
      <c r="F32" s="202"/>
      <c r="G32" s="202"/>
    </row>
    <row r="33" ht="30" customHeight="1"/>
  </sheetData>
  <sheetProtection/>
  <mergeCells count="14">
    <mergeCell ref="A1:C1"/>
    <mergeCell ref="E15:G15"/>
    <mergeCell ref="A2:G2"/>
    <mergeCell ref="F4:G4"/>
    <mergeCell ref="D1:G1"/>
    <mergeCell ref="F19:G19"/>
    <mergeCell ref="A15:D15"/>
    <mergeCell ref="A19:E19"/>
    <mergeCell ref="A3:G3"/>
    <mergeCell ref="F16:G16"/>
    <mergeCell ref="F17:G17"/>
    <mergeCell ref="F18:G18"/>
    <mergeCell ref="A32:G32"/>
    <mergeCell ref="A31:G31"/>
  </mergeCells>
  <printOptions/>
  <pageMargins left="0.52" right="0.2" top="0.43" bottom="0.44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zoomScale="80" zoomScaleNormal="80" zoomScalePageLayoutView="0" workbookViewId="0" topLeftCell="A1">
      <selection activeCell="A9" sqref="A9"/>
    </sheetView>
  </sheetViews>
  <sheetFormatPr defaultColWidth="9.140625" defaultRowHeight="15"/>
  <cols>
    <col min="1" max="1" width="6.28125" style="4" bestFit="1" customWidth="1"/>
    <col min="2" max="2" width="25.57421875" style="4" customWidth="1"/>
    <col min="3" max="3" width="9.8515625" style="4" customWidth="1"/>
    <col min="4" max="4" width="15.421875" style="4" customWidth="1"/>
    <col min="5" max="5" width="13.28125" style="4" bestFit="1" customWidth="1"/>
    <col min="6" max="6" width="8.57421875" style="80" customWidth="1"/>
    <col min="7" max="7" width="13.140625" style="4" customWidth="1"/>
    <col min="8" max="8" width="8.57421875" style="4" customWidth="1"/>
    <col min="9" max="9" width="12.7109375" style="4" customWidth="1"/>
    <col min="10" max="10" width="13.421875" style="4" customWidth="1"/>
    <col min="11" max="11" width="14.57421875" style="4" customWidth="1"/>
    <col min="12" max="12" width="13.140625" style="4" customWidth="1"/>
    <col min="13" max="16384" width="9.140625" style="4" customWidth="1"/>
  </cols>
  <sheetData>
    <row r="1" spans="1:12" s="1" customFormat="1" ht="18.75">
      <c r="A1" s="214" t="s">
        <v>0</v>
      </c>
      <c r="B1" s="214"/>
      <c r="C1" s="214"/>
      <c r="D1" s="214"/>
      <c r="E1" s="215" t="s">
        <v>1</v>
      </c>
      <c r="F1" s="215"/>
      <c r="G1" s="215"/>
      <c r="H1" s="215"/>
      <c r="I1" s="215"/>
      <c r="J1" s="215"/>
      <c r="K1" s="215"/>
      <c r="L1" s="215"/>
    </row>
    <row r="2" spans="1:12" s="1" customFormat="1" ht="18.75">
      <c r="A2" s="215" t="s">
        <v>2</v>
      </c>
      <c r="B2" s="215"/>
      <c r="C2" s="215"/>
      <c r="D2" s="215"/>
      <c r="E2" s="215" t="s">
        <v>3</v>
      </c>
      <c r="F2" s="215"/>
      <c r="G2" s="215"/>
      <c r="H2" s="215"/>
      <c r="I2" s="215"/>
      <c r="J2" s="215"/>
      <c r="K2" s="215"/>
      <c r="L2" s="215"/>
    </row>
    <row r="3" spans="1:11" s="1" customFormat="1" ht="18.75">
      <c r="A3" s="215" t="s">
        <v>4</v>
      </c>
      <c r="B3" s="215"/>
      <c r="C3" s="215"/>
      <c r="D3" s="215"/>
      <c r="E3" s="52"/>
      <c r="F3" s="79"/>
      <c r="G3" s="52"/>
      <c r="H3" s="52"/>
      <c r="I3" s="52"/>
      <c r="J3" s="52"/>
      <c r="K3" s="52"/>
    </row>
    <row r="4" spans="1:4" ht="16.5">
      <c r="A4" s="6"/>
      <c r="B4" s="6"/>
      <c r="C4" s="6"/>
      <c r="D4" s="6"/>
    </row>
    <row r="5" spans="1:4" ht="16.5">
      <c r="A5" s="6"/>
      <c r="B5" s="6"/>
      <c r="C5" s="6"/>
      <c r="D5" s="6"/>
    </row>
    <row r="6" spans="1:12" s="1" customFormat="1" ht="18.75">
      <c r="A6" s="215" t="str">
        <f>'Viện DTQT'!A5</f>
        <v>DANH SÁCH SINH VIÊN ĐẠT HỌC BỔNG KHUYẾN KHÍCH HỌC TẬP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</row>
    <row r="7" spans="1:12" s="1" customFormat="1" ht="18.75">
      <c r="A7" s="215" t="str">
        <f>'Viện DTQT'!A6</f>
        <v>HỌC KỲ I, NĂM HỌC 2019 - 2020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</row>
    <row r="8" spans="1:12" s="1" customFormat="1" ht="33" customHeight="1">
      <c r="A8" s="216" t="str">
        <f>'Viện DTQT'!A7</f>
        <v>(Ban hành kèm theo Quyết dịnh số:      361  /QĐ-HVCSPT ngày   13   tháng   5   năm 2020 của Giám đốc Học viện Chính sách và Phát triển )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</row>
    <row r="9" spans="1:10" s="1" customFormat="1" ht="16.5" customHeight="1">
      <c r="A9" s="51"/>
      <c r="B9" s="51"/>
      <c r="C9" s="51"/>
      <c r="D9" s="51"/>
      <c r="E9" s="51"/>
      <c r="F9" s="81"/>
      <c r="G9" s="51"/>
      <c r="H9" s="51"/>
      <c r="I9" s="51"/>
      <c r="J9" s="51"/>
    </row>
    <row r="10" spans="1:12" s="1" customFormat="1" ht="18.75">
      <c r="A10" s="215" t="s">
        <v>359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</row>
    <row r="11" ht="16.5" customHeight="1"/>
    <row r="12" spans="1:12" s="3" customFormat="1" ht="42.75" customHeight="1">
      <c r="A12" s="217" t="s">
        <v>5</v>
      </c>
      <c r="B12" s="217" t="s">
        <v>6</v>
      </c>
      <c r="C12" s="217"/>
      <c r="D12" s="217" t="s">
        <v>7</v>
      </c>
      <c r="E12" s="217" t="s">
        <v>8</v>
      </c>
      <c r="F12" s="218" t="s">
        <v>173</v>
      </c>
      <c r="G12" s="218"/>
      <c r="H12" s="218" t="s">
        <v>166</v>
      </c>
      <c r="I12" s="218"/>
      <c r="J12" s="218" t="s">
        <v>11</v>
      </c>
      <c r="K12" s="217" t="s">
        <v>86</v>
      </c>
      <c r="L12" s="217" t="s">
        <v>46</v>
      </c>
    </row>
    <row r="13" spans="1:12" s="3" customFormat="1" ht="29.25" customHeight="1">
      <c r="A13" s="217"/>
      <c r="B13" s="217"/>
      <c r="C13" s="217"/>
      <c r="D13" s="217"/>
      <c r="E13" s="217"/>
      <c r="F13" s="53" t="s">
        <v>9</v>
      </c>
      <c r="G13" s="48" t="s">
        <v>10</v>
      </c>
      <c r="H13" s="48" t="s">
        <v>9</v>
      </c>
      <c r="I13" s="48" t="s">
        <v>10</v>
      </c>
      <c r="J13" s="218"/>
      <c r="K13" s="217"/>
      <c r="L13" s="217"/>
    </row>
    <row r="14" spans="1:12" s="8" customFormat="1" ht="24.75" customHeight="1">
      <c r="A14" s="49"/>
      <c r="B14" s="217" t="s">
        <v>24</v>
      </c>
      <c r="C14" s="217"/>
      <c r="D14" s="219"/>
      <c r="E14" s="219"/>
      <c r="F14" s="219"/>
      <c r="G14" s="219"/>
      <c r="H14" s="219"/>
      <c r="I14" s="219"/>
      <c r="J14" s="219"/>
      <c r="K14" s="25"/>
      <c r="L14" s="25"/>
    </row>
    <row r="15" spans="1:12" s="8" customFormat="1" ht="24.75" customHeight="1">
      <c r="A15" s="49"/>
      <c r="B15" s="226" t="s">
        <v>360</v>
      </c>
      <c r="C15" s="229"/>
      <c r="D15" s="67"/>
      <c r="E15" s="86"/>
      <c r="F15" s="86"/>
      <c r="G15" s="86"/>
      <c r="H15" s="86"/>
      <c r="I15" s="86"/>
      <c r="J15" s="86"/>
      <c r="K15" s="87"/>
      <c r="L15" s="25"/>
    </row>
    <row r="16" spans="1:12" s="8" customFormat="1" ht="24.75" customHeight="1">
      <c r="A16" s="49">
        <v>1</v>
      </c>
      <c r="B16" s="96" t="s">
        <v>375</v>
      </c>
      <c r="C16" s="97" t="s">
        <v>37</v>
      </c>
      <c r="D16" s="95" t="s">
        <v>169</v>
      </c>
      <c r="E16" s="69" t="s">
        <v>361</v>
      </c>
      <c r="F16" s="68">
        <v>3.91</v>
      </c>
      <c r="G16" s="64" t="s">
        <v>13</v>
      </c>
      <c r="H16" s="63">
        <v>91</v>
      </c>
      <c r="I16" s="64" t="s">
        <v>13</v>
      </c>
      <c r="J16" s="64" t="s">
        <v>13</v>
      </c>
      <c r="K16" s="74">
        <v>5250000</v>
      </c>
      <c r="L16" s="25"/>
    </row>
    <row r="17" spans="1:12" s="8" customFormat="1" ht="24.75" customHeight="1">
      <c r="A17" s="49">
        <v>2</v>
      </c>
      <c r="B17" s="96" t="s">
        <v>376</v>
      </c>
      <c r="C17" s="97" t="s">
        <v>62</v>
      </c>
      <c r="D17" s="95">
        <v>5073101310</v>
      </c>
      <c r="E17" s="69" t="s">
        <v>361</v>
      </c>
      <c r="F17" s="68">
        <v>3.72</v>
      </c>
      <c r="G17" s="64" t="s">
        <v>13</v>
      </c>
      <c r="H17" s="63">
        <v>91</v>
      </c>
      <c r="I17" s="64" t="s">
        <v>13</v>
      </c>
      <c r="J17" s="64" t="s">
        <v>13</v>
      </c>
      <c r="K17" s="74">
        <v>5250000</v>
      </c>
      <c r="L17" s="25"/>
    </row>
    <row r="18" spans="1:12" s="8" customFormat="1" ht="24.75" customHeight="1">
      <c r="A18" s="49">
        <v>3</v>
      </c>
      <c r="B18" s="96" t="s">
        <v>377</v>
      </c>
      <c r="C18" s="97" t="s">
        <v>378</v>
      </c>
      <c r="D18" s="95">
        <v>5073101323</v>
      </c>
      <c r="E18" s="69" t="s">
        <v>361</v>
      </c>
      <c r="F18" s="68">
        <v>3.71</v>
      </c>
      <c r="G18" s="64" t="s">
        <v>13</v>
      </c>
      <c r="H18" s="63">
        <v>90</v>
      </c>
      <c r="I18" s="64" t="s">
        <v>13</v>
      </c>
      <c r="J18" s="64" t="s">
        <v>13</v>
      </c>
      <c r="K18" s="74">
        <v>5250000</v>
      </c>
      <c r="L18" s="25"/>
    </row>
    <row r="19" spans="1:12" s="8" customFormat="1" ht="24.75" customHeight="1">
      <c r="A19" s="49">
        <v>4</v>
      </c>
      <c r="B19" s="96" t="s">
        <v>170</v>
      </c>
      <c r="C19" s="97" t="s">
        <v>74</v>
      </c>
      <c r="D19" s="95">
        <v>5073101326</v>
      </c>
      <c r="E19" s="69" t="s">
        <v>361</v>
      </c>
      <c r="F19" s="68">
        <v>3.69</v>
      </c>
      <c r="G19" s="64" t="s">
        <v>13</v>
      </c>
      <c r="H19" s="63">
        <v>92</v>
      </c>
      <c r="I19" s="64" t="s">
        <v>13</v>
      </c>
      <c r="J19" s="64" t="s">
        <v>13</v>
      </c>
      <c r="K19" s="74">
        <v>5250000</v>
      </c>
      <c r="L19" s="25"/>
    </row>
    <row r="20" spans="1:12" s="8" customFormat="1" ht="24.75" customHeight="1">
      <c r="A20" s="49">
        <v>5</v>
      </c>
      <c r="B20" s="96" t="s">
        <v>379</v>
      </c>
      <c r="C20" s="97" t="s">
        <v>73</v>
      </c>
      <c r="D20" s="95">
        <v>5073101320</v>
      </c>
      <c r="E20" s="69" t="s">
        <v>361</v>
      </c>
      <c r="F20" s="68">
        <v>4</v>
      </c>
      <c r="G20" s="64" t="s">
        <v>13</v>
      </c>
      <c r="H20" s="63">
        <v>87</v>
      </c>
      <c r="I20" s="64" t="s">
        <v>18</v>
      </c>
      <c r="J20" s="64" t="s">
        <v>19</v>
      </c>
      <c r="K20" s="74">
        <v>4500000</v>
      </c>
      <c r="L20" s="25"/>
    </row>
    <row r="21" spans="1:12" s="8" customFormat="1" ht="24.75" customHeight="1">
      <c r="A21" s="49"/>
      <c r="B21" s="220" t="s">
        <v>362</v>
      </c>
      <c r="C21" s="220"/>
      <c r="D21" s="221"/>
      <c r="E21" s="221"/>
      <c r="F21" s="221"/>
      <c r="G21" s="221"/>
      <c r="H21" s="221"/>
      <c r="I21" s="221"/>
      <c r="J21" s="221"/>
      <c r="K21" s="24"/>
      <c r="L21" s="25"/>
    </row>
    <row r="22" spans="1:12" s="8" customFormat="1" ht="24.75" customHeight="1">
      <c r="A22" s="49">
        <v>6</v>
      </c>
      <c r="B22" s="96" t="s">
        <v>101</v>
      </c>
      <c r="C22" s="97" t="s">
        <v>74</v>
      </c>
      <c r="D22" s="95">
        <v>5073101258</v>
      </c>
      <c r="E22" s="69" t="s">
        <v>363</v>
      </c>
      <c r="F22" s="68">
        <v>3.8</v>
      </c>
      <c r="G22" s="64" t="s">
        <v>13</v>
      </c>
      <c r="H22" s="63">
        <v>94</v>
      </c>
      <c r="I22" s="64" t="s">
        <v>13</v>
      </c>
      <c r="J22" s="64" t="s">
        <v>13</v>
      </c>
      <c r="K22" s="74">
        <v>5250000</v>
      </c>
      <c r="L22" s="25"/>
    </row>
    <row r="23" spans="1:12" s="8" customFormat="1" ht="24.75" customHeight="1">
      <c r="A23" s="49">
        <v>7</v>
      </c>
      <c r="B23" s="96" t="s">
        <v>380</v>
      </c>
      <c r="C23" s="97" t="s">
        <v>25</v>
      </c>
      <c r="D23" s="95">
        <v>5073101206</v>
      </c>
      <c r="E23" s="69" t="s">
        <v>363</v>
      </c>
      <c r="F23" s="68">
        <v>3.8</v>
      </c>
      <c r="G23" s="64" t="s">
        <v>13</v>
      </c>
      <c r="H23" s="63">
        <v>95</v>
      </c>
      <c r="I23" s="64" t="s">
        <v>13</v>
      </c>
      <c r="J23" s="64" t="s">
        <v>13</v>
      </c>
      <c r="K23" s="74">
        <v>5250000</v>
      </c>
      <c r="L23" s="25"/>
    </row>
    <row r="24" spans="1:12" s="8" customFormat="1" ht="24.75" customHeight="1">
      <c r="A24" s="49">
        <v>8</v>
      </c>
      <c r="B24" s="96" t="s">
        <v>128</v>
      </c>
      <c r="C24" s="97" t="s">
        <v>32</v>
      </c>
      <c r="D24" s="95">
        <v>5073101215</v>
      </c>
      <c r="E24" s="69" t="s">
        <v>364</v>
      </c>
      <c r="F24" s="68">
        <v>3.86</v>
      </c>
      <c r="G24" s="64" t="s">
        <v>13</v>
      </c>
      <c r="H24" s="63">
        <v>70</v>
      </c>
      <c r="I24" s="64" t="s">
        <v>20</v>
      </c>
      <c r="J24" s="64" t="s">
        <v>19</v>
      </c>
      <c r="K24" s="74">
        <v>4500000</v>
      </c>
      <c r="L24" s="25"/>
    </row>
    <row r="25" spans="1:12" s="8" customFormat="1" ht="24.75" customHeight="1">
      <c r="A25" s="49">
        <v>9</v>
      </c>
      <c r="B25" s="96" t="s">
        <v>381</v>
      </c>
      <c r="C25" s="97" t="s">
        <v>31</v>
      </c>
      <c r="D25" s="95">
        <v>5073101222</v>
      </c>
      <c r="E25" s="69" t="s">
        <v>364</v>
      </c>
      <c r="F25" s="68">
        <v>3.7</v>
      </c>
      <c r="G25" s="64" t="s">
        <v>13</v>
      </c>
      <c r="H25" s="63">
        <v>85</v>
      </c>
      <c r="I25" s="64" t="s">
        <v>18</v>
      </c>
      <c r="J25" s="64" t="s">
        <v>19</v>
      </c>
      <c r="K25" s="74">
        <v>4500000</v>
      </c>
      <c r="L25" s="25"/>
    </row>
    <row r="26" spans="1:12" s="8" customFormat="1" ht="24.75" customHeight="1">
      <c r="A26" s="49">
        <v>10</v>
      </c>
      <c r="B26" s="96" t="s">
        <v>382</v>
      </c>
      <c r="C26" s="97" t="s">
        <v>25</v>
      </c>
      <c r="D26" s="95">
        <v>5073101207</v>
      </c>
      <c r="E26" s="69" t="s">
        <v>364</v>
      </c>
      <c r="F26" s="68">
        <v>3.7</v>
      </c>
      <c r="G26" s="64" t="s">
        <v>13</v>
      </c>
      <c r="H26" s="63">
        <v>80</v>
      </c>
      <c r="I26" s="64" t="s">
        <v>18</v>
      </c>
      <c r="J26" s="64" t="s">
        <v>19</v>
      </c>
      <c r="K26" s="74">
        <v>4500000</v>
      </c>
      <c r="L26" s="25"/>
    </row>
    <row r="27" spans="1:12" s="8" customFormat="1" ht="24.75" customHeight="1">
      <c r="A27" s="49"/>
      <c r="B27" s="220" t="s">
        <v>70</v>
      </c>
      <c r="C27" s="220"/>
      <c r="D27" s="221"/>
      <c r="E27" s="221"/>
      <c r="F27" s="221"/>
      <c r="G27" s="221"/>
      <c r="H27" s="221"/>
      <c r="I27" s="221"/>
      <c r="J27" s="221"/>
      <c r="K27" s="24"/>
      <c r="L27" s="25"/>
    </row>
    <row r="28" spans="1:12" s="8" customFormat="1" ht="24.75" customHeight="1">
      <c r="A28" s="49"/>
      <c r="B28" s="88" t="s">
        <v>360</v>
      </c>
      <c r="C28" s="38"/>
      <c r="D28" s="75"/>
      <c r="E28" s="37"/>
      <c r="F28" s="78"/>
      <c r="G28" s="73"/>
      <c r="H28" s="73"/>
      <c r="I28" s="73"/>
      <c r="J28" s="73"/>
      <c r="K28" s="74"/>
      <c r="L28" s="25"/>
    </row>
    <row r="29" spans="1:12" s="8" customFormat="1" ht="24.75" customHeight="1">
      <c r="A29" s="49">
        <v>11</v>
      </c>
      <c r="B29" s="96" t="s">
        <v>383</v>
      </c>
      <c r="C29" s="97" t="s">
        <v>39</v>
      </c>
      <c r="D29" s="98">
        <v>5083101534</v>
      </c>
      <c r="E29" s="89" t="s">
        <v>365</v>
      </c>
      <c r="F29" s="70">
        <v>3.66</v>
      </c>
      <c r="G29" s="64" t="s">
        <v>13</v>
      </c>
      <c r="H29" s="69">
        <v>72</v>
      </c>
      <c r="I29" s="69" t="s">
        <v>20</v>
      </c>
      <c r="J29" s="65" t="s">
        <v>19</v>
      </c>
      <c r="K29" s="74">
        <v>4500000</v>
      </c>
      <c r="L29" s="25"/>
    </row>
    <row r="30" spans="1:12" s="8" customFormat="1" ht="24.75" customHeight="1">
      <c r="A30" s="49">
        <v>12</v>
      </c>
      <c r="B30" s="96" t="s">
        <v>384</v>
      </c>
      <c r="C30" s="97" t="s">
        <v>30</v>
      </c>
      <c r="D30" s="95">
        <v>5083101522</v>
      </c>
      <c r="E30" s="89" t="s">
        <v>365</v>
      </c>
      <c r="F30" s="90">
        <v>3.47</v>
      </c>
      <c r="G30" s="90" t="s">
        <v>19</v>
      </c>
      <c r="H30" s="65">
        <v>84</v>
      </c>
      <c r="I30" s="65" t="s">
        <v>18</v>
      </c>
      <c r="J30" s="65" t="s">
        <v>19</v>
      </c>
      <c r="K30" s="74">
        <v>4500000</v>
      </c>
      <c r="L30" s="25"/>
    </row>
    <row r="31" spans="1:12" s="8" customFormat="1" ht="24.75" customHeight="1">
      <c r="A31" s="49">
        <v>13</v>
      </c>
      <c r="B31" s="96" t="s">
        <v>385</v>
      </c>
      <c r="C31" s="97" t="s">
        <v>123</v>
      </c>
      <c r="D31" s="95">
        <v>5083101542</v>
      </c>
      <c r="E31" s="89" t="s">
        <v>365</v>
      </c>
      <c r="F31" s="90">
        <v>3.4</v>
      </c>
      <c r="G31" s="90" t="s">
        <v>19</v>
      </c>
      <c r="H31" s="65">
        <v>83</v>
      </c>
      <c r="I31" s="65" t="s">
        <v>18</v>
      </c>
      <c r="J31" s="65" t="s">
        <v>19</v>
      </c>
      <c r="K31" s="74">
        <v>4500000</v>
      </c>
      <c r="L31" s="25"/>
    </row>
    <row r="32" spans="1:12" s="8" customFormat="1" ht="24.75" customHeight="1">
      <c r="A32" s="49"/>
      <c r="B32" s="99" t="s">
        <v>362</v>
      </c>
      <c r="C32" s="100"/>
      <c r="D32" s="75"/>
      <c r="E32" s="37"/>
      <c r="F32" s="78"/>
      <c r="G32" s="73"/>
      <c r="H32" s="73"/>
      <c r="I32" s="73"/>
      <c r="J32" s="73"/>
      <c r="K32" s="74"/>
      <c r="L32" s="25"/>
    </row>
    <row r="33" spans="1:12" s="8" customFormat="1" ht="24.75" customHeight="1">
      <c r="A33" s="49">
        <v>14</v>
      </c>
      <c r="B33" s="97" t="s">
        <v>110</v>
      </c>
      <c r="C33" s="97" t="s">
        <v>68</v>
      </c>
      <c r="D33" s="95">
        <v>5083101292</v>
      </c>
      <c r="E33" s="92" t="s">
        <v>366</v>
      </c>
      <c r="F33" s="93">
        <v>4</v>
      </c>
      <c r="G33" s="64" t="s">
        <v>13</v>
      </c>
      <c r="H33" s="63">
        <v>91</v>
      </c>
      <c r="I33" s="64" t="s">
        <v>13</v>
      </c>
      <c r="J33" s="64" t="s">
        <v>13</v>
      </c>
      <c r="K33" s="74">
        <v>5250000</v>
      </c>
      <c r="L33" s="25"/>
    </row>
    <row r="34" spans="1:12" s="8" customFormat="1" ht="24.75" customHeight="1">
      <c r="A34" s="49">
        <v>15</v>
      </c>
      <c r="B34" s="97" t="s">
        <v>386</v>
      </c>
      <c r="C34" s="97" t="s">
        <v>53</v>
      </c>
      <c r="D34" s="95">
        <v>5083101210</v>
      </c>
      <c r="E34" s="69" t="s">
        <v>367</v>
      </c>
      <c r="F34" s="93">
        <v>4</v>
      </c>
      <c r="G34" s="64" t="s">
        <v>13</v>
      </c>
      <c r="H34" s="63">
        <v>92</v>
      </c>
      <c r="I34" s="64" t="s">
        <v>13</v>
      </c>
      <c r="J34" s="64" t="s">
        <v>13</v>
      </c>
      <c r="K34" s="74">
        <v>5250000</v>
      </c>
      <c r="L34" s="25"/>
    </row>
    <row r="35" spans="1:12" s="8" customFormat="1" ht="24.75" customHeight="1">
      <c r="A35" s="49">
        <v>16</v>
      </c>
      <c r="B35" s="97" t="s">
        <v>101</v>
      </c>
      <c r="C35" s="97" t="s">
        <v>387</v>
      </c>
      <c r="D35" s="95">
        <v>5083101248</v>
      </c>
      <c r="E35" s="69" t="s">
        <v>367</v>
      </c>
      <c r="F35" s="93">
        <v>3.91</v>
      </c>
      <c r="G35" s="64" t="s">
        <v>13</v>
      </c>
      <c r="H35" s="63">
        <v>90</v>
      </c>
      <c r="I35" s="64" t="s">
        <v>13</v>
      </c>
      <c r="J35" s="64" t="s">
        <v>13</v>
      </c>
      <c r="K35" s="74">
        <v>5250000</v>
      </c>
      <c r="L35" s="25"/>
    </row>
    <row r="36" spans="1:12" s="8" customFormat="1" ht="24.75" customHeight="1">
      <c r="A36" s="49">
        <v>17</v>
      </c>
      <c r="B36" s="97" t="s">
        <v>388</v>
      </c>
      <c r="C36" s="97" t="s">
        <v>58</v>
      </c>
      <c r="D36" s="95">
        <v>5083101301</v>
      </c>
      <c r="E36" s="92" t="s">
        <v>366</v>
      </c>
      <c r="F36" s="93">
        <v>3.9</v>
      </c>
      <c r="G36" s="64" t="s">
        <v>13</v>
      </c>
      <c r="H36" s="63">
        <v>90</v>
      </c>
      <c r="I36" s="64" t="s">
        <v>13</v>
      </c>
      <c r="J36" s="64" t="s">
        <v>13</v>
      </c>
      <c r="K36" s="74">
        <v>5250000</v>
      </c>
      <c r="L36" s="25"/>
    </row>
    <row r="37" spans="1:12" s="8" customFormat="1" ht="24.75" customHeight="1">
      <c r="A37" s="49">
        <v>18</v>
      </c>
      <c r="B37" s="97" t="s">
        <v>389</v>
      </c>
      <c r="C37" s="97" t="s">
        <v>390</v>
      </c>
      <c r="D37" s="95">
        <v>5083101236</v>
      </c>
      <c r="E37" s="69" t="s">
        <v>367</v>
      </c>
      <c r="F37" s="93">
        <v>3.81</v>
      </c>
      <c r="G37" s="64" t="s">
        <v>13</v>
      </c>
      <c r="H37" s="63">
        <v>90</v>
      </c>
      <c r="I37" s="64" t="s">
        <v>13</v>
      </c>
      <c r="J37" s="64" t="s">
        <v>13</v>
      </c>
      <c r="K37" s="74">
        <v>5250000</v>
      </c>
      <c r="L37" s="25"/>
    </row>
    <row r="38" spans="1:12" s="8" customFormat="1" ht="24.75" customHeight="1">
      <c r="A38" s="49">
        <v>19</v>
      </c>
      <c r="B38" s="97" t="s">
        <v>391</v>
      </c>
      <c r="C38" s="97" t="s">
        <v>53</v>
      </c>
      <c r="D38" s="95">
        <v>5083101209</v>
      </c>
      <c r="E38" s="69" t="s">
        <v>367</v>
      </c>
      <c r="F38" s="93">
        <v>3.66</v>
      </c>
      <c r="G38" s="64" t="s">
        <v>13</v>
      </c>
      <c r="H38" s="63">
        <v>92</v>
      </c>
      <c r="I38" s="64" t="s">
        <v>13</v>
      </c>
      <c r="J38" s="64" t="s">
        <v>13</v>
      </c>
      <c r="K38" s="74">
        <v>5250000</v>
      </c>
      <c r="L38" s="25"/>
    </row>
    <row r="39" spans="1:12" s="8" customFormat="1" ht="24.75" customHeight="1">
      <c r="A39" s="49">
        <v>20</v>
      </c>
      <c r="B39" s="97" t="s">
        <v>392</v>
      </c>
      <c r="C39" s="97" t="s">
        <v>62</v>
      </c>
      <c r="D39" s="95">
        <v>5083101272</v>
      </c>
      <c r="E39" s="92" t="s">
        <v>366</v>
      </c>
      <c r="F39" s="93">
        <v>3.64</v>
      </c>
      <c r="G39" s="64" t="s">
        <v>13</v>
      </c>
      <c r="H39" s="63">
        <v>90</v>
      </c>
      <c r="I39" s="64" t="s">
        <v>13</v>
      </c>
      <c r="J39" s="64" t="s">
        <v>13</v>
      </c>
      <c r="K39" s="74">
        <v>5250000</v>
      </c>
      <c r="L39" s="25"/>
    </row>
    <row r="40" spans="1:12" s="8" customFormat="1" ht="24.75" customHeight="1">
      <c r="A40" s="49"/>
      <c r="B40" s="222" t="s">
        <v>125</v>
      </c>
      <c r="C40" s="222"/>
      <c r="D40" s="223"/>
      <c r="E40" s="224"/>
      <c r="F40" s="224"/>
      <c r="G40" s="224"/>
      <c r="H40" s="224"/>
      <c r="I40" s="224"/>
      <c r="J40" s="225"/>
      <c r="K40" s="24"/>
      <c r="L40" s="25"/>
    </row>
    <row r="41" spans="1:12" s="8" customFormat="1" ht="24.75" customHeight="1">
      <c r="A41" s="49"/>
      <c r="B41" s="88" t="s">
        <v>360</v>
      </c>
      <c r="C41" s="38"/>
      <c r="D41" s="26"/>
      <c r="E41" s="26"/>
      <c r="F41" s="78"/>
      <c r="G41" s="73"/>
      <c r="H41" s="73"/>
      <c r="I41" s="73"/>
      <c r="J41" s="73"/>
      <c r="K41" s="85"/>
      <c r="L41" s="25"/>
    </row>
    <row r="42" spans="1:12" s="8" customFormat="1" ht="24.75" customHeight="1">
      <c r="A42" s="49">
        <v>21</v>
      </c>
      <c r="B42" s="97" t="s">
        <v>393</v>
      </c>
      <c r="C42" s="97" t="s">
        <v>336</v>
      </c>
      <c r="D42" s="95">
        <v>5093101540</v>
      </c>
      <c r="E42" s="69" t="s">
        <v>368</v>
      </c>
      <c r="F42" s="66">
        <v>3.17</v>
      </c>
      <c r="G42" s="65" t="s">
        <v>20</v>
      </c>
      <c r="H42" s="94">
        <v>85</v>
      </c>
      <c r="I42" s="94" t="s">
        <v>18</v>
      </c>
      <c r="J42" s="65" t="s">
        <v>20</v>
      </c>
      <c r="K42" s="40">
        <v>3750000</v>
      </c>
      <c r="L42" s="25"/>
    </row>
    <row r="43" spans="1:12" s="8" customFormat="1" ht="24.75" customHeight="1">
      <c r="A43" s="49">
        <v>22</v>
      </c>
      <c r="B43" s="97" t="s">
        <v>109</v>
      </c>
      <c r="C43" s="97" t="s">
        <v>68</v>
      </c>
      <c r="D43" s="95">
        <v>5093101525</v>
      </c>
      <c r="E43" s="69" t="s">
        <v>368</v>
      </c>
      <c r="F43" s="66">
        <v>3</v>
      </c>
      <c r="G43" s="65" t="s">
        <v>20</v>
      </c>
      <c r="H43" s="94">
        <v>78</v>
      </c>
      <c r="I43" s="65" t="s">
        <v>20</v>
      </c>
      <c r="J43" s="65" t="s">
        <v>20</v>
      </c>
      <c r="K43" s="40">
        <v>3750000</v>
      </c>
      <c r="L43" s="25"/>
    </row>
    <row r="44" spans="1:12" s="8" customFormat="1" ht="24.75" customHeight="1">
      <c r="A44" s="49">
        <v>23</v>
      </c>
      <c r="B44" s="97" t="s">
        <v>394</v>
      </c>
      <c r="C44" s="97" t="s">
        <v>71</v>
      </c>
      <c r="D44" s="95">
        <v>5093101517</v>
      </c>
      <c r="E44" s="69" t="s">
        <v>368</v>
      </c>
      <c r="F44" s="66">
        <v>2.8</v>
      </c>
      <c r="G44" s="65" t="s">
        <v>20</v>
      </c>
      <c r="H44" s="94">
        <v>81</v>
      </c>
      <c r="I44" s="94" t="s">
        <v>18</v>
      </c>
      <c r="J44" s="65" t="s">
        <v>20</v>
      </c>
      <c r="K44" s="40">
        <v>3750000</v>
      </c>
      <c r="L44" s="25"/>
    </row>
    <row r="45" spans="1:12" s="8" customFormat="1" ht="24.75" customHeight="1">
      <c r="A45" s="49"/>
      <c r="B45" s="99" t="s">
        <v>362</v>
      </c>
      <c r="C45" s="101"/>
      <c r="D45" s="36"/>
      <c r="E45" s="36"/>
      <c r="F45" s="78"/>
      <c r="G45" s="73"/>
      <c r="H45" s="73"/>
      <c r="I45" s="34"/>
      <c r="J45" s="73"/>
      <c r="K45" s="85"/>
      <c r="L45" s="25"/>
    </row>
    <row r="46" spans="1:12" s="8" customFormat="1" ht="24.75" customHeight="1">
      <c r="A46" s="158">
        <v>24</v>
      </c>
      <c r="B46" s="159" t="s">
        <v>154</v>
      </c>
      <c r="C46" s="159" t="s">
        <v>25</v>
      </c>
      <c r="D46" s="160">
        <v>5093101262</v>
      </c>
      <c r="E46" s="161" t="s">
        <v>369</v>
      </c>
      <c r="F46" s="162">
        <v>4</v>
      </c>
      <c r="G46" s="163" t="s">
        <v>13</v>
      </c>
      <c r="H46" s="164">
        <v>90</v>
      </c>
      <c r="I46" s="163" t="s">
        <v>13</v>
      </c>
      <c r="J46" s="163" t="s">
        <v>13</v>
      </c>
      <c r="K46" s="165">
        <v>5250000</v>
      </c>
      <c r="L46" s="166"/>
    </row>
    <row r="47" spans="1:12" s="176" customFormat="1" ht="24.75" customHeight="1">
      <c r="A47" s="106">
        <v>25</v>
      </c>
      <c r="B47" s="97" t="s">
        <v>128</v>
      </c>
      <c r="C47" s="97" t="s">
        <v>39</v>
      </c>
      <c r="D47" s="64">
        <v>5093106363</v>
      </c>
      <c r="E47" s="69" t="s">
        <v>370</v>
      </c>
      <c r="F47" s="66">
        <v>3.67</v>
      </c>
      <c r="G47" s="64" t="s">
        <v>13</v>
      </c>
      <c r="H47" s="94">
        <v>92</v>
      </c>
      <c r="I47" s="64" t="s">
        <v>13</v>
      </c>
      <c r="J47" s="64" t="s">
        <v>13</v>
      </c>
      <c r="K47" s="175">
        <v>5250000</v>
      </c>
      <c r="L47" s="25"/>
    </row>
    <row r="48" spans="1:12" s="8" customFormat="1" ht="24.75" customHeight="1">
      <c r="A48" s="167">
        <v>26</v>
      </c>
      <c r="B48" s="168" t="s">
        <v>395</v>
      </c>
      <c r="C48" s="168" t="s">
        <v>30</v>
      </c>
      <c r="D48" s="169">
        <v>5093101360</v>
      </c>
      <c r="E48" s="170" t="s">
        <v>370</v>
      </c>
      <c r="F48" s="171">
        <v>3.64</v>
      </c>
      <c r="G48" s="172" t="s">
        <v>13</v>
      </c>
      <c r="H48" s="173">
        <v>91</v>
      </c>
      <c r="I48" s="172" t="s">
        <v>13</v>
      </c>
      <c r="J48" s="172" t="s">
        <v>13</v>
      </c>
      <c r="K48" s="74">
        <v>5250000</v>
      </c>
      <c r="L48" s="174"/>
    </row>
    <row r="49" spans="1:12" s="8" customFormat="1" ht="24.75" customHeight="1">
      <c r="A49" s="49">
        <v>27</v>
      </c>
      <c r="B49" s="97" t="s">
        <v>396</v>
      </c>
      <c r="C49" s="97" t="s">
        <v>14</v>
      </c>
      <c r="D49" s="95">
        <v>5093101260</v>
      </c>
      <c r="E49" s="69" t="s">
        <v>370</v>
      </c>
      <c r="F49" s="66">
        <v>3.75</v>
      </c>
      <c r="G49" s="64" t="s">
        <v>13</v>
      </c>
      <c r="H49" s="94">
        <v>87</v>
      </c>
      <c r="I49" s="94" t="s">
        <v>18</v>
      </c>
      <c r="J49" s="65" t="s">
        <v>19</v>
      </c>
      <c r="K49" s="85">
        <v>4500000</v>
      </c>
      <c r="L49" s="25"/>
    </row>
    <row r="50" spans="1:12" s="8" customFormat="1" ht="24.75" customHeight="1">
      <c r="A50" s="49">
        <v>28</v>
      </c>
      <c r="B50" s="97" t="s">
        <v>397</v>
      </c>
      <c r="C50" s="97" t="s">
        <v>27</v>
      </c>
      <c r="D50" s="95">
        <v>5093101379</v>
      </c>
      <c r="E50" s="69" t="s">
        <v>370</v>
      </c>
      <c r="F50" s="66">
        <v>3.7</v>
      </c>
      <c r="G50" s="64" t="s">
        <v>13</v>
      </c>
      <c r="H50" s="94">
        <v>85</v>
      </c>
      <c r="I50" s="94" t="s">
        <v>18</v>
      </c>
      <c r="J50" s="65" t="s">
        <v>19</v>
      </c>
      <c r="K50" s="85">
        <v>4500000</v>
      </c>
      <c r="L50" s="25"/>
    </row>
    <row r="51" spans="1:12" s="8" customFormat="1" ht="24.75" customHeight="1">
      <c r="A51" s="49">
        <v>29</v>
      </c>
      <c r="B51" s="97" t="s">
        <v>398</v>
      </c>
      <c r="C51" s="97" t="s">
        <v>40</v>
      </c>
      <c r="D51" s="95">
        <v>5093101283</v>
      </c>
      <c r="E51" s="69" t="s">
        <v>369</v>
      </c>
      <c r="F51" s="66">
        <v>3.67</v>
      </c>
      <c r="G51" s="64" t="s">
        <v>13</v>
      </c>
      <c r="H51" s="94">
        <v>80</v>
      </c>
      <c r="I51" s="94" t="s">
        <v>18</v>
      </c>
      <c r="J51" s="65" t="s">
        <v>19</v>
      </c>
      <c r="K51" s="85">
        <v>4500000</v>
      </c>
      <c r="L51" s="25"/>
    </row>
    <row r="52" spans="1:12" s="8" customFormat="1" ht="24.75" customHeight="1">
      <c r="A52" s="49">
        <v>30</v>
      </c>
      <c r="B52" s="97" t="s">
        <v>386</v>
      </c>
      <c r="C52" s="97" t="s">
        <v>53</v>
      </c>
      <c r="D52" s="95">
        <v>5093101267</v>
      </c>
      <c r="E52" s="69" t="s">
        <v>369</v>
      </c>
      <c r="F52" s="66">
        <v>3.58</v>
      </c>
      <c r="G52" s="65" t="s">
        <v>19</v>
      </c>
      <c r="H52" s="94">
        <v>80</v>
      </c>
      <c r="I52" s="94" t="s">
        <v>18</v>
      </c>
      <c r="J52" s="65" t="s">
        <v>19</v>
      </c>
      <c r="K52" s="85">
        <v>4500000</v>
      </c>
      <c r="L52" s="25"/>
    </row>
    <row r="53" spans="1:12" s="8" customFormat="1" ht="24.75" customHeight="1">
      <c r="A53" s="49">
        <v>31</v>
      </c>
      <c r="B53" s="97" t="s">
        <v>399</v>
      </c>
      <c r="C53" s="97" t="s">
        <v>140</v>
      </c>
      <c r="D53" s="95">
        <v>5093101290</v>
      </c>
      <c r="E53" s="69" t="s">
        <v>369</v>
      </c>
      <c r="F53" s="66">
        <v>3.42</v>
      </c>
      <c r="G53" s="65" t="s">
        <v>19</v>
      </c>
      <c r="H53" s="94">
        <v>80</v>
      </c>
      <c r="I53" s="94" t="s">
        <v>18</v>
      </c>
      <c r="J53" s="65" t="s">
        <v>19</v>
      </c>
      <c r="K53" s="85">
        <v>4500000</v>
      </c>
      <c r="L53" s="25"/>
    </row>
    <row r="54" spans="1:12" s="8" customFormat="1" ht="24.75" customHeight="1">
      <c r="A54" s="49">
        <v>32</v>
      </c>
      <c r="B54" s="97" t="s">
        <v>155</v>
      </c>
      <c r="C54" s="97" t="s">
        <v>29</v>
      </c>
      <c r="D54" s="95">
        <v>5093101303</v>
      </c>
      <c r="E54" s="69" t="s">
        <v>369</v>
      </c>
      <c r="F54" s="66">
        <v>3.31</v>
      </c>
      <c r="G54" s="65" t="s">
        <v>19</v>
      </c>
      <c r="H54" s="94">
        <v>80</v>
      </c>
      <c r="I54" s="94" t="s">
        <v>18</v>
      </c>
      <c r="J54" s="65" t="s">
        <v>19</v>
      </c>
      <c r="K54" s="85">
        <v>4500000</v>
      </c>
      <c r="L54" s="25"/>
    </row>
    <row r="55" spans="1:12" s="8" customFormat="1" ht="24.75" customHeight="1">
      <c r="A55" s="49"/>
      <c r="B55" s="102" t="s">
        <v>202</v>
      </c>
      <c r="C55" s="101"/>
      <c r="D55" s="36"/>
      <c r="E55" s="36"/>
      <c r="F55" s="78"/>
      <c r="G55" s="36"/>
      <c r="H55" s="73"/>
      <c r="I55" s="34"/>
      <c r="J55" s="73"/>
      <c r="K55" s="85"/>
      <c r="L55" s="25"/>
    </row>
    <row r="56" spans="1:12" s="8" customFormat="1" ht="24.75" customHeight="1">
      <c r="A56" s="49"/>
      <c r="B56" s="91" t="s">
        <v>362</v>
      </c>
      <c r="C56" s="39"/>
      <c r="D56" s="36"/>
      <c r="E56" s="36"/>
      <c r="F56" s="78"/>
      <c r="G56" s="36"/>
      <c r="H56" s="73"/>
      <c r="I56" s="34"/>
      <c r="J56" s="73"/>
      <c r="K56" s="85"/>
      <c r="L56" s="25"/>
    </row>
    <row r="57" spans="1:12" s="8" customFormat="1" ht="24.75" customHeight="1">
      <c r="A57" s="49">
        <v>33</v>
      </c>
      <c r="B57" s="97" t="s">
        <v>400</v>
      </c>
      <c r="C57" s="97" t="s">
        <v>25</v>
      </c>
      <c r="D57" s="95">
        <v>7103101001</v>
      </c>
      <c r="E57" s="69" t="s">
        <v>371</v>
      </c>
      <c r="F57" s="66">
        <v>3.69</v>
      </c>
      <c r="G57" s="64" t="s">
        <v>13</v>
      </c>
      <c r="H57" s="94">
        <v>85</v>
      </c>
      <c r="I57" s="94" t="s">
        <v>18</v>
      </c>
      <c r="J57" s="65" t="s">
        <v>19</v>
      </c>
      <c r="K57" s="85">
        <v>4500000</v>
      </c>
      <c r="L57" s="25"/>
    </row>
    <row r="58" spans="1:12" s="8" customFormat="1" ht="24.75" customHeight="1">
      <c r="A58" s="49">
        <v>34</v>
      </c>
      <c r="B58" s="97" t="s">
        <v>17</v>
      </c>
      <c r="C58" s="97" t="s">
        <v>30</v>
      </c>
      <c r="D58" s="95">
        <v>7103101030</v>
      </c>
      <c r="E58" s="69" t="s">
        <v>371</v>
      </c>
      <c r="F58" s="66">
        <v>3.29</v>
      </c>
      <c r="G58" s="65" t="s">
        <v>19</v>
      </c>
      <c r="H58" s="94">
        <v>88</v>
      </c>
      <c r="I58" s="94" t="s">
        <v>18</v>
      </c>
      <c r="J58" s="65" t="s">
        <v>19</v>
      </c>
      <c r="K58" s="85">
        <v>4500000</v>
      </c>
      <c r="L58" s="25"/>
    </row>
    <row r="59" spans="1:12" s="8" customFormat="1" ht="24.75" customHeight="1">
      <c r="A59" s="49">
        <v>35</v>
      </c>
      <c r="B59" s="97" t="s">
        <v>79</v>
      </c>
      <c r="C59" s="97" t="s">
        <v>401</v>
      </c>
      <c r="D59" s="95">
        <v>7103101058</v>
      </c>
      <c r="E59" s="69" t="s">
        <v>372</v>
      </c>
      <c r="F59" s="66">
        <v>3.18</v>
      </c>
      <c r="G59" s="65" t="s">
        <v>20</v>
      </c>
      <c r="H59" s="94">
        <v>81</v>
      </c>
      <c r="I59" s="94" t="s">
        <v>18</v>
      </c>
      <c r="J59" s="65" t="s">
        <v>20</v>
      </c>
      <c r="K59" s="40">
        <v>3750000</v>
      </c>
      <c r="L59" s="25"/>
    </row>
    <row r="60" spans="1:12" s="8" customFormat="1" ht="24.75" customHeight="1">
      <c r="A60" s="49"/>
      <c r="B60" s="99" t="s">
        <v>373</v>
      </c>
      <c r="C60" s="101"/>
      <c r="D60" s="36"/>
      <c r="E60" s="36"/>
      <c r="F60" s="78"/>
      <c r="G60" s="36"/>
      <c r="H60" s="73"/>
      <c r="I60" s="34"/>
      <c r="J60" s="73"/>
      <c r="K60" s="85"/>
      <c r="L60" s="25"/>
    </row>
    <row r="61" spans="1:12" s="8" customFormat="1" ht="24.75" customHeight="1">
      <c r="A61" s="49">
        <v>36</v>
      </c>
      <c r="B61" s="97" t="s">
        <v>402</v>
      </c>
      <c r="C61" s="97" t="s">
        <v>14</v>
      </c>
      <c r="D61" s="95">
        <v>7103101351</v>
      </c>
      <c r="E61" s="69" t="s">
        <v>374</v>
      </c>
      <c r="F61" s="66">
        <v>3.4</v>
      </c>
      <c r="G61" s="65" t="s">
        <v>19</v>
      </c>
      <c r="H61" s="94">
        <v>82</v>
      </c>
      <c r="I61" s="94" t="s">
        <v>18</v>
      </c>
      <c r="J61" s="65" t="s">
        <v>19</v>
      </c>
      <c r="K61" s="85">
        <v>4500000</v>
      </c>
      <c r="L61" s="25"/>
    </row>
    <row r="62" spans="1:12" s="8" customFormat="1" ht="24.75" customHeight="1">
      <c r="A62" s="49">
        <v>37</v>
      </c>
      <c r="B62" s="97" t="s">
        <v>16</v>
      </c>
      <c r="C62" s="97" t="s">
        <v>390</v>
      </c>
      <c r="D62" s="95">
        <v>7103101341</v>
      </c>
      <c r="E62" s="69" t="s">
        <v>374</v>
      </c>
      <c r="F62" s="66">
        <v>3.1</v>
      </c>
      <c r="G62" s="65" t="s">
        <v>20</v>
      </c>
      <c r="H62" s="94">
        <v>74</v>
      </c>
      <c r="I62" s="94" t="s">
        <v>20</v>
      </c>
      <c r="J62" s="94" t="s">
        <v>20</v>
      </c>
      <c r="K62" s="40">
        <v>3750000</v>
      </c>
      <c r="L62" s="25"/>
    </row>
    <row r="63" spans="1:12" s="8" customFormat="1" ht="24.75" customHeight="1">
      <c r="A63" s="49">
        <v>38</v>
      </c>
      <c r="B63" s="97" t="s">
        <v>186</v>
      </c>
      <c r="C63" s="97" t="s">
        <v>63</v>
      </c>
      <c r="D63" s="95">
        <v>7103101336</v>
      </c>
      <c r="E63" s="69" t="s">
        <v>374</v>
      </c>
      <c r="F63" s="66">
        <v>2.8</v>
      </c>
      <c r="G63" s="65" t="s">
        <v>20</v>
      </c>
      <c r="H63" s="94">
        <v>72</v>
      </c>
      <c r="I63" s="94" t="s">
        <v>20</v>
      </c>
      <c r="J63" s="94" t="s">
        <v>20</v>
      </c>
      <c r="K63" s="40">
        <v>3750000</v>
      </c>
      <c r="L63" s="25"/>
    </row>
    <row r="64" spans="1:12" ht="39" customHeight="1">
      <c r="A64" s="226" t="s">
        <v>550</v>
      </c>
      <c r="B64" s="227"/>
      <c r="C64" s="227"/>
      <c r="D64" s="228"/>
      <c r="E64" s="228"/>
      <c r="F64" s="228"/>
      <c r="G64" s="228"/>
      <c r="H64" s="228"/>
      <c r="I64" s="228"/>
      <c r="J64" s="229"/>
      <c r="K64" s="23">
        <f>SUM(K14:K63)</f>
        <v>178500000</v>
      </c>
      <c r="L64" s="22"/>
    </row>
  </sheetData>
  <sheetProtection/>
  <autoFilter ref="J1:J64"/>
  <mergeCells count="28">
    <mergeCell ref="B27:C27"/>
    <mergeCell ref="D27:J27"/>
    <mergeCell ref="B40:C40"/>
    <mergeCell ref="D40:J40"/>
    <mergeCell ref="A64:J64"/>
    <mergeCell ref="B15:C15"/>
    <mergeCell ref="K12:K13"/>
    <mergeCell ref="L12:L13"/>
    <mergeCell ref="B14:C14"/>
    <mergeCell ref="D14:J14"/>
    <mergeCell ref="B21:C21"/>
    <mergeCell ref="D21:J21"/>
    <mergeCell ref="A7:L7"/>
    <mergeCell ref="A8:L8"/>
    <mergeCell ref="A10:L10"/>
    <mergeCell ref="A12:A13"/>
    <mergeCell ref="B12:C13"/>
    <mergeCell ref="D12:D13"/>
    <mergeCell ref="E12:E13"/>
    <mergeCell ref="F12:G12"/>
    <mergeCell ref="H12:I12"/>
    <mergeCell ref="J12:J13"/>
    <mergeCell ref="A1:D1"/>
    <mergeCell ref="E1:L1"/>
    <mergeCell ref="A2:D2"/>
    <mergeCell ref="E2:L2"/>
    <mergeCell ref="A3:D3"/>
    <mergeCell ref="A6:L6"/>
  </mergeCells>
  <hyperlinks>
    <hyperlink ref="D30" r:id="rId1" display="javascript: ViewStudentScholarship(1);"/>
    <hyperlink ref="D31" r:id="rId2" display="javascript: ViewStudentScholarship(2);"/>
  </hyperlinks>
  <printOptions/>
  <pageMargins left="0.54" right="0.23" top="0.4" bottom="0.49" header="0.3" footer="0.2"/>
  <pageSetup horizontalDpi="600" verticalDpi="600" orientation="landscape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zoomScale="98" zoomScaleNormal="98" zoomScalePageLayoutView="0" workbookViewId="0" topLeftCell="A1">
      <selection activeCell="A9" sqref="A9:L9"/>
    </sheetView>
  </sheetViews>
  <sheetFormatPr defaultColWidth="9.140625" defaultRowHeight="15"/>
  <cols>
    <col min="1" max="1" width="6.421875" style="4" bestFit="1" customWidth="1"/>
    <col min="2" max="2" width="23.28125" style="4" bestFit="1" customWidth="1"/>
    <col min="3" max="3" width="9.7109375" style="4" bestFit="1" customWidth="1"/>
    <col min="4" max="4" width="15.00390625" style="4" customWidth="1"/>
    <col min="5" max="5" width="19.57421875" style="4" customWidth="1"/>
    <col min="6" max="6" width="8.00390625" style="80" bestFit="1" customWidth="1"/>
    <col min="7" max="7" width="11.8515625" style="4" customWidth="1"/>
    <col min="8" max="8" width="8.00390625" style="4" bestFit="1" customWidth="1"/>
    <col min="9" max="9" width="12.140625" style="4" customWidth="1"/>
    <col min="10" max="10" width="11.421875" style="4" customWidth="1"/>
    <col min="11" max="11" width="15.7109375" style="4" bestFit="1" customWidth="1"/>
    <col min="12" max="12" width="12.140625" style="4" customWidth="1"/>
    <col min="13" max="16384" width="9.140625" style="4" customWidth="1"/>
  </cols>
  <sheetData>
    <row r="1" spans="1:12" s="1" customFormat="1" ht="18.75">
      <c r="A1" s="214" t="s">
        <v>0</v>
      </c>
      <c r="B1" s="214"/>
      <c r="C1" s="214"/>
      <c r="D1" s="214"/>
      <c r="E1" s="215" t="s">
        <v>1</v>
      </c>
      <c r="F1" s="215"/>
      <c r="G1" s="215"/>
      <c r="H1" s="215"/>
      <c r="I1" s="215"/>
      <c r="J1" s="215"/>
      <c r="K1" s="215"/>
      <c r="L1" s="215"/>
    </row>
    <row r="2" spans="1:12" s="1" customFormat="1" ht="18.75">
      <c r="A2" s="215" t="s">
        <v>2</v>
      </c>
      <c r="B2" s="215"/>
      <c r="C2" s="215"/>
      <c r="D2" s="215"/>
      <c r="E2" s="215" t="s">
        <v>3</v>
      </c>
      <c r="F2" s="215"/>
      <c r="G2" s="215"/>
      <c r="H2" s="215"/>
      <c r="I2" s="215"/>
      <c r="J2" s="215"/>
      <c r="K2" s="215"/>
      <c r="L2" s="215"/>
    </row>
    <row r="3" spans="1:11" s="1" customFormat="1" ht="18.75">
      <c r="A3" s="215" t="s">
        <v>4</v>
      </c>
      <c r="B3" s="215"/>
      <c r="C3" s="215"/>
      <c r="D3" s="215"/>
      <c r="E3" s="2"/>
      <c r="F3" s="79"/>
      <c r="G3" s="2"/>
      <c r="H3" s="2"/>
      <c r="I3" s="2"/>
      <c r="J3" s="2"/>
      <c r="K3" s="2"/>
    </row>
    <row r="4" spans="1:4" ht="16.5">
      <c r="A4" s="6"/>
      <c r="B4" s="6"/>
      <c r="C4" s="6"/>
      <c r="D4" s="6"/>
    </row>
    <row r="5" spans="1:12" s="1" customFormat="1" ht="18.75">
      <c r="A5" s="215" t="s">
        <v>12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</row>
    <row r="6" spans="1:12" s="1" customFormat="1" ht="18.75">
      <c r="A6" s="215" t="s">
        <v>548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</row>
    <row r="7" spans="1:12" s="1" customFormat="1" ht="28.5" customHeight="1">
      <c r="A7" s="216" t="s">
        <v>558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</row>
    <row r="8" spans="1:10" s="1" customFormat="1" ht="8.25" customHeight="1">
      <c r="A8" s="7"/>
      <c r="B8" s="7"/>
      <c r="C8" s="7"/>
      <c r="D8" s="7"/>
      <c r="E8" s="7"/>
      <c r="F8" s="81"/>
      <c r="G8" s="7"/>
      <c r="H8" s="7"/>
      <c r="I8" s="7"/>
      <c r="J8" s="7"/>
    </row>
    <row r="9" spans="1:12" s="1" customFormat="1" ht="26.25" customHeight="1">
      <c r="A9" s="215" t="s">
        <v>87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</row>
    <row r="10" ht="6.75" customHeight="1"/>
    <row r="11" spans="1:12" s="3" customFormat="1" ht="51.75" customHeight="1">
      <c r="A11" s="217" t="s">
        <v>5</v>
      </c>
      <c r="B11" s="217" t="s">
        <v>6</v>
      </c>
      <c r="C11" s="217"/>
      <c r="D11" s="217" t="s">
        <v>7</v>
      </c>
      <c r="E11" s="217" t="s">
        <v>8</v>
      </c>
      <c r="F11" s="218" t="s">
        <v>173</v>
      </c>
      <c r="G11" s="218"/>
      <c r="H11" s="218" t="s">
        <v>166</v>
      </c>
      <c r="I11" s="218"/>
      <c r="J11" s="218" t="s">
        <v>11</v>
      </c>
      <c r="K11" s="217" t="s">
        <v>86</v>
      </c>
      <c r="L11" s="217" t="s">
        <v>46</v>
      </c>
    </row>
    <row r="12" spans="1:12" s="3" customFormat="1" ht="42" customHeight="1">
      <c r="A12" s="217"/>
      <c r="B12" s="217"/>
      <c r="C12" s="217"/>
      <c r="D12" s="217"/>
      <c r="E12" s="217"/>
      <c r="F12" s="111" t="s">
        <v>9</v>
      </c>
      <c r="G12" s="107" t="s">
        <v>10</v>
      </c>
      <c r="H12" s="107" t="s">
        <v>9</v>
      </c>
      <c r="I12" s="107" t="s">
        <v>10</v>
      </c>
      <c r="J12" s="218"/>
      <c r="K12" s="217"/>
      <c r="L12" s="217"/>
    </row>
    <row r="13" spans="1:12" s="8" customFormat="1" ht="24.75" customHeight="1">
      <c r="A13" s="106"/>
      <c r="B13" s="217" t="s">
        <v>24</v>
      </c>
      <c r="C13" s="217"/>
      <c r="D13" s="217"/>
      <c r="E13" s="217"/>
      <c r="F13" s="217"/>
      <c r="G13" s="217"/>
      <c r="H13" s="217"/>
      <c r="I13" s="217"/>
      <c r="J13" s="217"/>
      <c r="K13" s="106"/>
      <c r="L13" s="106"/>
    </row>
    <row r="14" spans="1:12" s="8" customFormat="1" ht="24.75" customHeight="1">
      <c r="A14" s="106">
        <v>1</v>
      </c>
      <c r="B14" s="145" t="s">
        <v>504</v>
      </c>
      <c r="C14" s="106" t="s">
        <v>22</v>
      </c>
      <c r="D14" s="106" t="s">
        <v>444</v>
      </c>
      <c r="E14" s="18" t="s">
        <v>445</v>
      </c>
      <c r="F14" s="58">
        <v>4</v>
      </c>
      <c r="G14" s="106" t="s">
        <v>45</v>
      </c>
      <c r="H14" s="106">
        <v>98</v>
      </c>
      <c r="I14" s="106" t="s">
        <v>45</v>
      </c>
      <c r="J14" s="24" t="s">
        <v>13</v>
      </c>
      <c r="K14" s="24">
        <v>7875000</v>
      </c>
      <c r="L14" s="106"/>
    </row>
    <row r="15" spans="1:12" s="8" customFormat="1" ht="24.75" customHeight="1">
      <c r="A15" s="106">
        <v>2</v>
      </c>
      <c r="B15" s="145" t="s">
        <v>90</v>
      </c>
      <c r="C15" s="106" t="s">
        <v>505</v>
      </c>
      <c r="D15" s="106" t="s">
        <v>446</v>
      </c>
      <c r="E15" s="18" t="s">
        <v>447</v>
      </c>
      <c r="F15" s="58">
        <v>4</v>
      </c>
      <c r="G15" s="106" t="s">
        <v>45</v>
      </c>
      <c r="H15" s="106">
        <v>90</v>
      </c>
      <c r="I15" s="106" t="s">
        <v>45</v>
      </c>
      <c r="J15" s="24" t="s">
        <v>13</v>
      </c>
      <c r="K15" s="24">
        <v>7875000</v>
      </c>
      <c r="L15" s="106"/>
    </row>
    <row r="16" spans="1:12" s="8" customFormat="1" ht="24.75" customHeight="1">
      <c r="A16" s="106">
        <v>3</v>
      </c>
      <c r="B16" s="145" t="s">
        <v>506</v>
      </c>
      <c r="C16" s="106" t="s">
        <v>14</v>
      </c>
      <c r="D16" s="106">
        <v>5073106036</v>
      </c>
      <c r="E16" s="18" t="s">
        <v>448</v>
      </c>
      <c r="F16" s="58">
        <v>3.92</v>
      </c>
      <c r="G16" s="106" t="s">
        <v>45</v>
      </c>
      <c r="H16" s="106">
        <v>93</v>
      </c>
      <c r="I16" s="106" t="s">
        <v>45</v>
      </c>
      <c r="J16" s="24" t="s">
        <v>13</v>
      </c>
      <c r="K16" s="24">
        <v>7875000</v>
      </c>
      <c r="L16" s="106"/>
    </row>
    <row r="17" spans="1:12" s="8" customFormat="1" ht="24.75" customHeight="1">
      <c r="A17" s="106">
        <v>4</v>
      </c>
      <c r="B17" s="145" t="s">
        <v>278</v>
      </c>
      <c r="C17" s="106" t="s">
        <v>25</v>
      </c>
      <c r="D17" s="106" t="s">
        <v>449</v>
      </c>
      <c r="E17" s="18" t="s">
        <v>447</v>
      </c>
      <c r="F17" s="58">
        <v>3.92</v>
      </c>
      <c r="G17" s="106" t="s">
        <v>45</v>
      </c>
      <c r="H17" s="106">
        <v>92</v>
      </c>
      <c r="I17" s="106" t="s">
        <v>45</v>
      </c>
      <c r="J17" s="24" t="s">
        <v>13</v>
      </c>
      <c r="K17" s="24">
        <v>7875000</v>
      </c>
      <c r="L17" s="106"/>
    </row>
    <row r="18" spans="1:12" s="8" customFormat="1" ht="24.75" customHeight="1">
      <c r="A18" s="106">
        <v>5</v>
      </c>
      <c r="B18" s="145" t="s">
        <v>507</v>
      </c>
      <c r="C18" s="106" t="s">
        <v>41</v>
      </c>
      <c r="D18" s="106" t="s">
        <v>450</v>
      </c>
      <c r="E18" s="18" t="s">
        <v>448</v>
      </c>
      <c r="F18" s="58">
        <v>3.92</v>
      </c>
      <c r="G18" s="106" t="s">
        <v>45</v>
      </c>
      <c r="H18" s="106">
        <v>92</v>
      </c>
      <c r="I18" s="106" t="s">
        <v>45</v>
      </c>
      <c r="J18" s="24" t="s">
        <v>13</v>
      </c>
      <c r="K18" s="24">
        <v>7875000</v>
      </c>
      <c r="L18" s="106"/>
    </row>
    <row r="19" spans="1:12" s="8" customFormat="1" ht="24.75" customHeight="1">
      <c r="A19" s="106">
        <v>6</v>
      </c>
      <c r="B19" s="145" t="s">
        <v>308</v>
      </c>
      <c r="C19" s="106" t="s">
        <v>40</v>
      </c>
      <c r="D19" s="106" t="s">
        <v>451</v>
      </c>
      <c r="E19" s="18" t="s">
        <v>447</v>
      </c>
      <c r="F19" s="58">
        <v>3.92</v>
      </c>
      <c r="G19" s="106" t="s">
        <v>45</v>
      </c>
      <c r="H19" s="106">
        <v>92</v>
      </c>
      <c r="I19" s="106" t="s">
        <v>45</v>
      </c>
      <c r="J19" s="24" t="s">
        <v>13</v>
      </c>
      <c r="K19" s="24">
        <v>7875000</v>
      </c>
      <c r="L19" s="106"/>
    </row>
    <row r="20" spans="1:12" s="8" customFormat="1" ht="24.75" customHeight="1">
      <c r="A20" s="106">
        <v>7</v>
      </c>
      <c r="B20" s="145" t="s">
        <v>508</v>
      </c>
      <c r="C20" s="106" t="s">
        <v>89</v>
      </c>
      <c r="D20" s="106" t="s">
        <v>452</v>
      </c>
      <c r="E20" s="18" t="s">
        <v>448</v>
      </c>
      <c r="F20" s="58">
        <v>3.92</v>
      </c>
      <c r="G20" s="106" t="s">
        <v>45</v>
      </c>
      <c r="H20" s="106">
        <v>92</v>
      </c>
      <c r="I20" s="106" t="s">
        <v>45</v>
      </c>
      <c r="J20" s="24" t="s">
        <v>13</v>
      </c>
      <c r="K20" s="24">
        <v>7875000</v>
      </c>
      <c r="L20" s="106"/>
    </row>
    <row r="21" spans="1:12" s="8" customFormat="1" ht="24.75" customHeight="1">
      <c r="A21" s="106">
        <v>8</v>
      </c>
      <c r="B21" s="145" t="s">
        <v>509</v>
      </c>
      <c r="C21" s="106" t="s">
        <v>510</v>
      </c>
      <c r="D21" s="106" t="s">
        <v>453</v>
      </c>
      <c r="E21" s="18" t="s">
        <v>447</v>
      </c>
      <c r="F21" s="58">
        <v>3.92</v>
      </c>
      <c r="G21" s="106" t="s">
        <v>45</v>
      </c>
      <c r="H21" s="106">
        <v>91</v>
      </c>
      <c r="I21" s="106" t="s">
        <v>45</v>
      </c>
      <c r="J21" s="24" t="s">
        <v>13</v>
      </c>
      <c r="K21" s="24">
        <v>7875000</v>
      </c>
      <c r="L21" s="106"/>
    </row>
    <row r="22" spans="1:12" s="8" customFormat="1" ht="24.75" customHeight="1">
      <c r="A22" s="106">
        <v>9</v>
      </c>
      <c r="B22" s="145" t="s">
        <v>511</v>
      </c>
      <c r="C22" s="106" t="s">
        <v>62</v>
      </c>
      <c r="D22" s="106" t="s">
        <v>454</v>
      </c>
      <c r="E22" s="18" t="s">
        <v>447</v>
      </c>
      <c r="F22" s="58">
        <v>3.92</v>
      </c>
      <c r="G22" s="106" t="s">
        <v>45</v>
      </c>
      <c r="H22" s="106">
        <v>90</v>
      </c>
      <c r="I22" s="106" t="s">
        <v>45</v>
      </c>
      <c r="J22" s="24" t="s">
        <v>13</v>
      </c>
      <c r="K22" s="24">
        <v>7875000</v>
      </c>
      <c r="L22" s="106"/>
    </row>
    <row r="23" spans="1:12" s="8" customFormat="1" ht="24.75" customHeight="1">
      <c r="A23" s="106">
        <v>10</v>
      </c>
      <c r="B23" s="145" t="s">
        <v>512</v>
      </c>
      <c r="C23" s="106" t="s">
        <v>64</v>
      </c>
      <c r="D23" s="106" t="s">
        <v>455</v>
      </c>
      <c r="E23" s="18" t="s">
        <v>447</v>
      </c>
      <c r="F23" s="58">
        <v>3.92</v>
      </c>
      <c r="G23" s="106" t="s">
        <v>45</v>
      </c>
      <c r="H23" s="106">
        <v>90</v>
      </c>
      <c r="I23" s="106" t="s">
        <v>45</v>
      </c>
      <c r="J23" s="24" t="s">
        <v>13</v>
      </c>
      <c r="K23" s="24">
        <v>7875000</v>
      </c>
      <c r="L23" s="106"/>
    </row>
    <row r="24" spans="1:12" s="8" customFormat="1" ht="24.75" customHeight="1">
      <c r="A24" s="106">
        <v>11</v>
      </c>
      <c r="B24" s="145" t="s">
        <v>513</v>
      </c>
      <c r="C24" s="106" t="s">
        <v>54</v>
      </c>
      <c r="D24" s="106" t="s">
        <v>456</v>
      </c>
      <c r="E24" s="18" t="s">
        <v>447</v>
      </c>
      <c r="F24" s="58">
        <v>3.92</v>
      </c>
      <c r="G24" s="106" t="s">
        <v>45</v>
      </c>
      <c r="H24" s="106">
        <v>90</v>
      </c>
      <c r="I24" s="106" t="s">
        <v>45</v>
      </c>
      <c r="J24" s="24" t="s">
        <v>13</v>
      </c>
      <c r="K24" s="24">
        <v>7875000</v>
      </c>
      <c r="L24" s="106"/>
    </row>
    <row r="25" spans="1:12" s="8" customFormat="1" ht="29.25" customHeight="1">
      <c r="A25" s="106">
        <v>12</v>
      </c>
      <c r="B25" s="145" t="s">
        <v>514</v>
      </c>
      <c r="C25" s="106" t="s">
        <v>33</v>
      </c>
      <c r="D25" s="106" t="s">
        <v>457</v>
      </c>
      <c r="E25" s="18" t="s">
        <v>447</v>
      </c>
      <c r="F25" s="58">
        <v>3.83</v>
      </c>
      <c r="G25" s="106" t="s">
        <v>45</v>
      </c>
      <c r="H25" s="106">
        <v>93</v>
      </c>
      <c r="I25" s="106" t="s">
        <v>45</v>
      </c>
      <c r="J25" s="24" t="s">
        <v>13</v>
      </c>
      <c r="K25" s="24">
        <v>7875000</v>
      </c>
      <c r="L25" s="106"/>
    </row>
    <row r="26" spans="1:12" s="8" customFormat="1" ht="24.75" customHeight="1">
      <c r="A26" s="106"/>
      <c r="B26" s="217" t="s">
        <v>70</v>
      </c>
      <c r="C26" s="217"/>
      <c r="D26" s="230"/>
      <c r="E26" s="230"/>
      <c r="F26" s="230"/>
      <c r="G26" s="230"/>
      <c r="H26" s="230"/>
      <c r="I26" s="230"/>
      <c r="J26" s="230"/>
      <c r="K26" s="24"/>
      <c r="L26" s="106"/>
    </row>
    <row r="27" spans="1:12" s="8" customFormat="1" ht="24.75" customHeight="1">
      <c r="A27" s="106">
        <v>13</v>
      </c>
      <c r="B27" s="18" t="s">
        <v>515</v>
      </c>
      <c r="C27" s="106" t="s">
        <v>37</v>
      </c>
      <c r="D27" s="106" t="s">
        <v>458</v>
      </c>
      <c r="E27" s="18" t="s">
        <v>459</v>
      </c>
      <c r="F27" s="58">
        <v>4</v>
      </c>
      <c r="G27" s="106" t="str">
        <f>IF(F27&gt;=3.6,"Xuất sắc",IF(F27&gt;=3.2,"Giỏi","Khá"))</f>
        <v>Xuất sắc</v>
      </c>
      <c r="H27" s="106">
        <v>93</v>
      </c>
      <c r="I27" s="106" t="str">
        <f>IF(H27&gt;=90,"Xuất sắc",IF(H27&gt;=80,"Tốt","Khá"))</f>
        <v>Xuất sắc</v>
      </c>
      <c r="J27" s="106" t="s">
        <v>13</v>
      </c>
      <c r="K27" s="24">
        <v>7875000</v>
      </c>
      <c r="L27" s="106"/>
    </row>
    <row r="28" spans="1:12" s="8" customFormat="1" ht="24.75" customHeight="1">
      <c r="A28" s="106">
        <v>14</v>
      </c>
      <c r="B28" s="18" t="s">
        <v>516</v>
      </c>
      <c r="C28" s="106" t="s">
        <v>77</v>
      </c>
      <c r="D28" s="106" t="s">
        <v>460</v>
      </c>
      <c r="E28" s="18" t="s">
        <v>461</v>
      </c>
      <c r="F28" s="58">
        <v>3.82</v>
      </c>
      <c r="G28" s="106" t="str">
        <f aca="true" t="shared" si="0" ref="G28:G36">IF(F28&gt;=3.6,"Xuất sắc",IF(F28&gt;=3.2,"Giỏi","Khá"))</f>
        <v>Xuất sắc</v>
      </c>
      <c r="H28" s="106">
        <v>94</v>
      </c>
      <c r="I28" s="106" t="str">
        <f aca="true" t="shared" si="1" ref="I28:I36">IF(H28&gt;=90,"Xuất sắc",IF(H28&gt;=80,"Tốt","Khá"))</f>
        <v>Xuất sắc</v>
      </c>
      <c r="J28" s="106" t="s">
        <v>13</v>
      </c>
      <c r="K28" s="24">
        <v>7875000</v>
      </c>
      <c r="L28" s="106"/>
    </row>
    <row r="29" spans="1:12" s="8" customFormat="1" ht="24.75" customHeight="1">
      <c r="A29" s="106">
        <v>15</v>
      </c>
      <c r="B29" s="18" t="s">
        <v>513</v>
      </c>
      <c r="C29" s="106" t="s">
        <v>71</v>
      </c>
      <c r="D29" s="106" t="s">
        <v>462</v>
      </c>
      <c r="E29" s="18" t="s">
        <v>461</v>
      </c>
      <c r="F29" s="58">
        <v>3.82</v>
      </c>
      <c r="G29" s="106" t="str">
        <f t="shared" si="0"/>
        <v>Xuất sắc</v>
      </c>
      <c r="H29" s="106">
        <v>91</v>
      </c>
      <c r="I29" s="106" t="str">
        <f t="shared" si="1"/>
        <v>Xuất sắc</v>
      </c>
      <c r="J29" s="106" t="s">
        <v>13</v>
      </c>
      <c r="K29" s="24">
        <v>7875000</v>
      </c>
      <c r="L29" s="106"/>
    </row>
    <row r="30" spans="1:12" s="8" customFormat="1" ht="24.75" customHeight="1">
      <c r="A30" s="106">
        <v>16</v>
      </c>
      <c r="B30" s="18" t="s">
        <v>69</v>
      </c>
      <c r="C30" s="106" t="s">
        <v>34</v>
      </c>
      <c r="D30" s="106" t="s">
        <v>463</v>
      </c>
      <c r="E30" s="18" t="s">
        <v>461</v>
      </c>
      <c r="F30" s="58">
        <v>3.91</v>
      </c>
      <c r="G30" s="106" t="str">
        <f t="shared" si="0"/>
        <v>Xuất sắc</v>
      </c>
      <c r="H30" s="106">
        <v>84</v>
      </c>
      <c r="I30" s="106" t="str">
        <f>IF(H30&gt;=90,"Xuất sắc",IF(H30&gt;=80,"Tốt","Khá"))</f>
        <v>Tốt</v>
      </c>
      <c r="J30" s="147" t="s">
        <v>19</v>
      </c>
      <c r="K30" s="24">
        <v>6750000</v>
      </c>
      <c r="L30" s="106"/>
    </row>
    <row r="31" spans="1:12" s="8" customFormat="1" ht="24.75" customHeight="1">
      <c r="A31" s="106">
        <v>17</v>
      </c>
      <c r="B31" s="18" t="s">
        <v>513</v>
      </c>
      <c r="C31" s="106" t="s">
        <v>42</v>
      </c>
      <c r="D31" s="106" t="s">
        <v>464</v>
      </c>
      <c r="E31" s="18" t="s">
        <v>461</v>
      </c>
      <c r="F31" s="58">
        <v>3.91</v>
      </c>
      <c r="G31" s="106" t="str">
        <f t="shared" si="0"/>
        <v>Xuất sắc</v>
      </c>
      <c r="H31" s="106">
        <v>84</v>
      </c>
      <c r="I31" s="106" t="str">
        <f t="shared" si="1"/>
        <v>Tốt</v>
      </c>
      <c r="J31" s="147" t="s">
        <v>19</v>
      </c>
      <c r="K31" s="24">
        <v>6750000</v>
      </c>
      <c r="L31" s="106"/>
    </row>
    <row r="32" spans="1:12" s="8" customFormat="1" ht="24.75" customHeight="1">
      <c r="A32" s="106">
        <v>18</v>
      </c>
      <c r="B32" s="18" t="s">
        <v>517</v>
      </c>
      <c r="C32" s="106" t="s">
        <v>25</v>
      </c>
      <c r="D32" s="106" t="s">
        <v>465</v>
      </c>
      <c r="E32" s="18" t="s">
        <v>459</v>
      </c>
      <c r="F32" s="58">
        <v>3.68</v>
      </c>
      <c r="G32" s="106" t="str">
        <f t="shared" si="0"/>
        <v>Xuất sắc</v>
      </c>
      <c r="H32" s="106">
        <v>86</v>
      </c>
      <c r="I32" s="106" t="str">
        <f t="shared" si="1"/>
        <v>Tốt</v>
      </c>
      <c r="J32" s="147" t="s">
        <v>19</v>
      </c>
      <c r="K32" s="24">
        <v>6750000</v>
      </c>
      <c r="L32" s="106"/>
    </row>
    <row r="33" spans="1:12" s="8" customFormat="1" ht="24.75" customHeight="1">
      <c r="A33" s="106">
        <v>19</v>
      </c>
      <c r="B33" s="18" t="s">
        <v>69</v>
      </c>
      <c r="C33" s="106" t="s">
        <v>27</v>
      </c>
      <c r="D33" s="106" t="s">
        <v>466</v>
      </c>
      <c r="E33" s="18" t="s">
        <v>459</v>
      </c>
      <c r="F33" s="58">
        <v>3.68</v>
      </c>
      <c r="G33" s="106" t="str">
        <f t="shared" si="0"/>
        <v>Xuất sắc</v>
      </c>
      <c r="H33" s="106">
        <v>85</v>
      </c>
      <c r="I33" s="106" t="str">
        <f t="shared" si="1"/>
        <v>Tốt</v>
      </c>
      <c r="J33" s="147" t="s">
        <v>19</v>
      </c>
      <c r="K33" s="24">
        <v>6750000</v>
      </c>
      <c r="L33" s="106"/>
    </row>
    <row r="34" spans="1:12" s="8" customFormat="1" ht="24.75" customHeight="1">
      <c r="A34" s="106">
        <v>20</v>
      </c>
      <c r="B34" s="18" t="s">
        <v>518</v>
      </c>
      <c r="C34" s="106" t="s">
        <v>37</v>
      </c>
      <c r="D34" s="106" t="s">
        <v>467</v>
      </c>
      <c r="E34" s="18" t="s">
        <v>459</v>
      </c>
      <c r="F34" s="58">
        <v>3.65</v>
      </c>
      <c r="G34" s="106" t="str">
        <f>IF(F34&gt;=3.6,"Xuất sắc",IF(F34&gt;=3.2,"Giỏi","Khá"))</f>
        <v>Xuất sắc</v>
      </c>
      <c r="H34" s="106">
        <v>85</v>
      </c>
      <c r="I34" s="106" t="str">
        <f t="shared" si="1"/>
        <v>Tốt</v>
      </c>
      <c r="J34" s="147" t="s">
        <v>19</v>
      </c>
      <c r="K34" s="24">
        <v>6750000</v>
      </c>
      <c r="L34" s="106"/>
    </row>
    <row r="35" spans="1:12" s="8" customFormat="1" ht="24.75" customHeight="1">
      <c r="A35" s="106">
        <v>21</v>
      </c>
      <c r="B35" s="145" t="s">
        <v>519</v>
      </c>
      <c r="C35" s="106" t="s">
        <v>72</v>
      </c>
      <c r="D35" s="147" t="s">
        <v>468</v>
      </c>
      <c r="E35" s="145" t="s">
        <v>459</v>
      </c>
      <c r="F35" s="148">
        <v>3.5</v>
      </c>
      <c r="G35" s="106" t="str">
        <f>IF(F35&gt;=3.6,"Xuất sắc",IF(F35&gt;=3.2,"Giỏi","Khá"))</f>
        <v>Giỏi</v>
      </c>
      <c r="H35" s="147">
        <v>84</v>
      </c>
      <c r="I35" s="147" t="str">
        <f t="shared" si="1"/>
        <v>Tốt</v>
      </c>
      <c r="J35" s="147" t="s">
        <v>19</v>
      </c>
      <c r="K35" s="24">
        <v>6750000</v>
      </c>
      <c r="L35" s="106"/>
    </row>
    <row r="36" spans="1:12" s="8" customFormat="1" ht="24.75" customHeight="1">
      <c r="A36" s="106">
        <v>22</v>
      </c>
      <c r="B36" s="18" t="s">
        <v>176</v>
      </c>
      <c r="C36" s="106" t="s">
        <v>62</v>
      </c>
      <c r="D36" s="106" t="s">
        <v>469</v>
      </c>
      <c r="E36" s="18" t="s">
        <v>470</v>
      </c>
      <c r="F36" s="58">
        <v>3.5</v>
      </c>
      <c r="G36" s="106" t="str">
        <f t="shared" si="0"/>
        <v>Giỏi</v>
      </c>
      <c r="H36" s="106">
        <v>81</v>
      </c>
      <c r="I36" s="106" t="str">
        <f t="shared" si="1"/>
        <v>Tốt</v>
      </c>
      <c r="J36" s="106" t="s">
        <v>19</v>
      </c>
      <c r="K36" s="24">
        <v>6750000</v>
      </c>
      <c r="L36" s="106"/>
    </row>
    <row r="37" spans="1:12" s="8" customFormat="1" ht="24.75" customHeight="1">
      <c r="A37" s="106"/>
      <c r="B37" s="217" t="s">
        <v>130</v>
      </c>
      <c r="C37" s="217"/>
      <c r="D37" s="221"/>
      <c r="E37" s="221"/>
      <c r="F37" s="221"/>
      <c r="G37" s="221"/>
      <c r="H37" s="221"/>
      <c r="I37" s="221"/>
      <c r="J37" s="221"/>
      <c r="K37" s="24"/>
      <c r="L37" s="106"/>
    </row>
    <row r="38" spans="1:12" s="8" customFormat="1" ht="24.75" customHeight="1">
      <c r="A38" s="106">
        <v>23</v>
      </c>
      <c r="B38" s="18" t="s">
        <v>520</v>
      </c>
      <c r="C38" s="106" t="s">
        <v>89</v>
      </c>
      <c r="D38" s="106" t="s">
        <v>471</v>
      </c>
      <c r="E38" s="18" t="s">
        <v>472</v>
      </c>
      <c r="F38" s="58">
        <v>3.83</v>
      </c>
      <c r="G38" s="106" t="str">
        <f aca="true" t="shared" si="2" ref="G38:G53">IF(F38&gt;=3.6,"Xuất sắc",IF(F38&gt;=3.2,"Giỏi","Khá"))</f>
        <v>Xuất sắc</v>
      </c>
      <c r="H38" s="106">
        <v>90</v>
      </c>
      <c r="I38" s="106" t="str">
        <f aca="true" t="shared" si="3" ref="I38:I53">IF(H38&gt;=90,"Xuất sắc",IF(H38&gt;=80,"Tốt","Khá"))</f>
        <v>Xuất sắc</v>
      </c>
      <c r="J38" s="106" t="s">
        <v>13</v>
      </c>
      <c r="K38" s="24">
        <v>7875000</v>
      </c>
      <c r="L38" s="106"/>
    </row>
    <row r="39" spans="1:12" s="8" customFormat="1" ht="24.75" customHeight="1">
      <c r="A39" s="106">
        <v>24</v>
      </c>
      <c r="B39" s="18" t="s">
        <v>168</v>
      </c>
      <c r="C39" s="106" t="s">
        <v>73</v>
      </c>
      <c r="D39" s="106" t="s">
        <v>473</v>
      </c>
      <c r="E39" s="18" t="s">
        <v>472</v>
      </c>
      <c r="F39" s="58">
        <v>3.75</v>
      </c>
      <c r="G39" s="106" t="str">
        <f t="shared" si="2"/>
        <v>Xuất sắc</v>
      </c>
      <c r="H39" s="106">
        <v>90</v>
      </c>
      <c r="I39" s="106" t="str">
        <f t="shared" si="3"/>
        <v>Xuất sắc</v>
      </c>
      <c r="J39" s="106" t="s">
        <v>13</v>
      </c>
      <c r="K39" s="24">
        <v>7875000</v>
      </c>
      <c r="L39" s="106"/>
    </row>
    <row r="40" spans="1:12" s="8" customFormat="1" ht="24.75" customHeight="1">
      <c r="A40" s="106">
        <v>25</v>
      </c>
      <c r="B40" s="18" t="s">
        <v>516</v>
      </c>
      <c r="C40" s="106" t="s">
        <v>521</v>
      </c>
      <c r="D40" s="106" t="s">
        <v>474</v>
      </c>
      <c r="E40" s="18" t="s">
        <v>472</v>
      </c>
      <c r="F40" s="58">
        <v>3.67</v>
      </c>
      <c r="G40" s="106" t="str">
        <f t="shared" si="2"/>
        <v>Xuất sắc</v>
      </c>
      <c r="H40" s="106">
        <v>93</v>
      </c>
      <c r="I40" s="106" t="str">
        <f t="shared" si="3"/>
        <v>Xuất sắc</v>
      </c>
      <c r="J40" s="106" t="s">
        <v>13</v>
      </c>
      <c r="K40" s="24">
        <v>7875000</v>
      </c>
      <c r="L40" s="106"/>
    </row>
    <row r="41" spans="1:12" s="8" customFormat="1" ht="24.75" customHeight="1">
      <c r="A41" s="106">
        <v>26</v>
      </c>
      <c r="B41" s="18" t="s">
        <v>522</v>
      </c>
      <c r="C41" s="106" t="s">
        <v>33</v>
      </c>
      <c r="D41" s="106" t="s">
        <v>475</v>
      </c>
      <c r="E41" s="18" t="s">
        <v>476</v>
      </c>
      <c r="F41" s="58">
        <v>3.67</v>
      </c>
      <c r="G41" s="106" t="str">
        <f t="shared" si="2"/>
        <v>Xuất sắc</v>
      </c>
      <c r="H41" s="106">
        <v>93</v>
      </c>
      <c r="I41" s="106" t="str">
        <f t="shared" si="3"/>
        <v>Xuất sắc</v>
      </c>
      <c r="J41" s="106" t="s">
        <v>13</v>
      </c>
      <c r="K41" s="24">
        <v>7875000</v>
      </c>
      <c r="L41" s="106"/>
    </row>
    <row r="42" spans="1:12" s="8" customFormat="1" ht="24.75" customHeight="1">
      <c r="A42" s="106">
        <v>27</v>
      </c>
      <c r="B42" s="18" t="s">
        <v>523</v>
      </c>
      <c r="C42" s="106" t="s">
        <v>114</v>
      </c>
      <c r="D42" s="106" t="s">
        <v>477</v>
      </c>
      <c r="E42" s="18" t="s">
        <v>478</v>
      </c>
      <c r="F42" s="58">
        <v>3.67</v>
      </c>
      <c r="G42" s="106" t="str">
        <f t="shared" si="2"/>
        <v>Xuất sắc</v>
      </c>
      <c r="H42" s="106">
        <v>91</v>
      </c>
      <c r="I42" s="106" t="str">
        <f t="shared" si="3"/>
        <v>Xuất sắc</v>
      </c>
      <c r="J42" s="106" t="s">
        <v>13</v>
      </c>
      <c r="K42" s="24">
        <v>7875000</v>
      </c>
      <c r="L42" s="106"/>
    </row>
    <row r="43" spans="1:12" s="8" customFormat="1" ht="24.75" customHeight="1">
      <c r="A43" s="106">
        <v>28</v>
      </c>
      <c r="B43" s="145" t="s">
        <v>524</v>
      </c>
      <c r="C43" s="106" t="s">
        <v>261</v>
      </c>
      <c r="D43" s="147" t="s">
        <v>479</v>
      </c>
      <c r="E43" s="145" t="s">
        <v>478</v>
      </c>
      <c r="F43" s="148">
        <v>3.75</v>
      </c>
      <c r="G43" s="147" t="str">
        <f t="shared" si="2"/>
        <v>Xuất sắc</v>
      </c>
      <c r="H43" s="147">
        <v>88</v>
      </c>
      <c r="I43" s="147" t="str">
        <f t="shared" si="3"/>
        <v>Tốt</v>
      </c>
      <c r="J43" s="106" t="s">
        <v>19</v>
      </c>
      <c r="K43" s="24">
        <v>6750000</v>
      </c>
      <c r="L43" s="106"/>
    </row>
    <row r="44" spans="1:12" s="8" customFormat="1" ht="24.75" customHeight="1">
      <c r="A44" s="106">
        <v>29</v>
      </c>
      <c r="B44" s="18" t="s">
        <v>525</v>
      </c>
      <c r="C44" s="106" t="s">
        <v>25</v>
      </c>
      <c r="D44" s="106" t="s">
        <v>480</v>
      </c>
      <c r="E44" s="18" t="s">
        <v>472</v>
      </c>
      <c r="F44" s="58">
        <v>3.75</v>
      </c>
      <c r="G44" s="106" t="str">
        <f t="shared" si="2"/>
        <v>Xuất sắc</v>
      </c>
      <c r="H44" s="106">
        <v>86</v>
      </c>
      <c r="I44" s="106" t="str">
        <f t="shared" si="3"/>
        <v>Tốt</v>
      </c>
      <c r="J44" s="106" t="s">
        <v>19</v>
      </c>
      <c r="K44" s="24">
        <v>6750000</v>
      </c>
      <c r="L44" s="106"/>
    </row>
    <row r="45" spans="1:12" s="8" customFormat="1" ht="24.75" customHeight="1">
      <c r="A45" s="106">
        <v>30</v>
      </c>
      <c r="B45" s="18" t="s">
        <v>524</v>
      </c>
      <c r="C45" s="106" t="s">
        <v>167</v>
      </c>
      <c r="D45" s="106" t="s">
        <v>481</v>
      </c>
      <c r="E45" s="18" t="s">
        <v>472</v>
      </c>
      <c r="F45" s="58">
        <v>3.67</v>
      </c>
      <c r="G45" s="106" t="str">
        <f>IF(F45&gt;=3.6,"Xuất sắc",IF(F45&gt;=3.2,"Giỏi","Khá"))</f>
        <v>Xuất sắc</v>
      </c>
      <c r="H45" s="106">
        <v>87</v>
      </c>
      <c r="I45" s="106" t="str">
        <f t="shared" si="3"/>
        <v>Tốt</v>
      </c>
      <c r="J45" s="106" t="s">
        <v>19</v>
      </c>
      <c r="K45" s="24">
        <v>6750000</v>
      </c>
      <c r="L45" s="106"/>
    </row>
    <row r="46" spans="1:12" s="8" customFormat="1" ht="24.75" customHeight="1">
      <c r="A46" s="106">
        <v>31</v>
      </c>
      <c r="B46" s="18" t="s">
        <v>539</v>
      </c>
      <c r="C46" s="106" t="s">
        <v>135</v>
      </c>
      <c r="D46" s="106" t="s">
        <v>482</v>
      </c>
      <c r="E46" s="18" t="s">
        <v>478</v>
      </c>
      <c r="F46" s="58">
        <v>3.58</v>
      </c>
      <c r="G46" s="106" t="str">
        <f t="shared" si="2"/>
        <v>Giỏi</v>
      </c>
      <c r="H46" s="106">
        <v>91</v>
      </c>
      <c r="I46" s="106" t="str">
        <f>IF(H46&gt;=90,"Xuất sắc",IF(H46&gt;=80,"Tốt","Khá"))</f>
        <v>Xuất sắc</v>
      </c>
      <c r="J46" s="106" t="s">
        <v>19</v>
      </c>
      <c r="K46" s="24">
        <v>6750000</v>
      </c>
      <c r="L46" s="106"/>
    </row>
    <row r="47" spans="1:12" s="8" customFormat="1" ht="24.75" customHeight="1">
      <c r="A47" s="106">
        <v>32</v>
      </c>
      <c r="B47" s="18" t="s">
        <v>538</v>
      </c>
      <c r="C47" s="106" t="s">
        <v>25</v>
      </c>
      <c r="D47" s="106" t="s">
        <v>483</v>
      </c>
      <c r="E47" s="18" t="s">
        <v>472</v>
      </c>
      <c r="F47" s="58">
        <v>3.58</v>
      </c>
      <c r="G47" s="106" t="str">
        <f t="shared" si="2"/>
        <v>Giỏi</v>
      </c>
      <c r="H47" s="106">
        <v>90</v>
      </c>
      <c r="I47" s="106" t="str">
        <f t="shared" si="3"/>
        <v>Xuất sắc</v>
      </c>
      <c r="J47" s="106" t="s">
        <v>19</v>
      </c>
      <c r="K47" s="24">
        <v>6750000</v>
      </c>
      <c r="L47" s="106"/>
    </row>
    <row r="48" spans="1:12" s="8" customFormat="1" ht="24.75" customHeight="1">
      <c r="A48" s="106">
        <v>33</v>
      </c>
      <c r="B48" s="18" t="s">
        <v>537</v>
      </c>
      <c r="C48" s="106" t="s">
        <v>261</v>
      </c>
      <c r="D48" s="106" t="s">
        <v>484</v>
      </c>
      <c r="E48" s="18" t="s">
        <v>472</v>
      </c>
      <c r="F48" s="58">
        <v>3.58</v>
      </c>
      <c r="G48" s="106" t="str">
        <f t="shared" si="2"/>
        <v>Giỏi</v>
      </c>
      <c r="H48" s="106">
        <v>90</v>
      </c>
      <c r="I48" s="106" t="str">
        <f t="shared" si="3"/>
        <v>Xuất sắc</v>
      </c>
      <c r="J48" s="106" t="s">
        <v>19</v>
      </c>
      <c r="K48" s="24">
        <v>6750000</v>
      </c>
      <c r="L48" s="106"/>
    </row>
    <row r="49" spans="1:12" s="8" customFormat="1" ht="24.75" customHeight="1">
      <c r="A49" s="106">
        <v>34</v>
      </c>
      <c r="B49" s="18" t="s">
        <v>136</v>
      </c>
      <c r="C49" s="106" t="s">
        <v>536</v>
      </c>
      <c r="D49" s="106" t="s">
        <v>485</v>
      </c>
      <c r="E49" s="18" t="s">
        <v>472</v>
      </c>
      <c r="F49" s="58">
        <v>3.58</v>
      </c>
      <c r="G49" s="106" t="str">
        <f t="shared" si="2"/>
        <v>Giỏi</v>
      </c>
      <c r="H49" s="106">
        <v>87</v>
      </c>
      <c r="I49" s="106" t="str">
        <f t="shared" si="3"/>
        <v>Tốt</v>
      </c>
      <c r="J49" s="106" t="s">
        <v>19</v>
      </c>
      <c r="K49" s="24">
        <v>6750000</v>
      </c>
      <c r="L49" s="106"/>
    </row>
    <row r="50" spans="1:12" s="8" customFormat="1" ht="24.75" customHeight="1">
      <c r="A50" s="106">
        <v>35</v>
      </c>
      <c r="B50" s="18" t="s">
        <v>535</v>
      </c>
      <c r="C50" s="106" t="s">
        <v>33</v>
      </c>
      <c r="D50" s="106" t="s">
        <v>486</v>
      </c>
      <c r="E50" s="18" t="s">
        <v>472</v>
      </c>
      <c r="F50" s="58">
        <v>3.58</v>
      </c>
      <c r="G50" s="106" t="str">
        <f t="shared" si="2"/>
        <v>Giỏi</v>
      </c>
      <c r="H50" s="106">
        <v>87</v>
      </c>
      <c r="I50" s="106" t="str">
        <f t="shared" si="3"/>
        <v>Tốt</v>
      </c>
      <c r="J50" s="106" t="s">
        <v>19</v>
      </c>
      <c r="K50" s="24">
        <v>6750000</v>
      </c>
      <c r="L50" s="106"/>
    </row>
    <row r="51" spans="1:12" s="8" customFormat="1" ht="24.75" customHeight="1">
      <c r="A51" s="106">
        <v>36</v>
      </c>
      <c r="B51" s="18" t="s">
        <v>534</v>
      </c>
      <c r="C51" s="106" t="s">
        <v>167</v>
      </c>
      <c r="D51" s="106" t="s">
        <v>487</v>
      </c>
      <c r="E51" s="18" t="s">
        <v>472</v>
      </c>
      <c r="F51" s="58">
        <v>3.5</v>
      </c>
      <c r="G51" s="106" t="str">
        <f t="shared" si="2"/>
        <v>Giỏi</v>
      </c>
      <c r="H51" s="106">
        <v>90</v>
      </c>
      <c r="I51" s="106" t="str">
        <f t="shared" si="3"/>
        <v>Xuất sắc</v>
      </c>
      <c r="J51" s="106" t="s">
        <v>19</v>
      </c>
      <c r="K51" s="24">
        <v>6750000</v>
      </c>
      <c r="L51" s="106"/>
    </row>
    <row r="52" spans="1:12" s="8" customFormat="1" ht="24.75" customHeight="1">
      <c r="A52" s="106">
        <v>37</v>
      </c>
      <c r="B52" s="18" t="s">
        <v>277</v>
      </c>
      <c r="C52" s="106" t="s">
        <v>29</v>
      </c>
      <c r="D52" s="106" t="s">
        <v>488</v>
      </c>
      <c r="E52" s="18" t="s">
        <v>472</v>
      </c>
      <c r="F52" s="58">
        <v>3.5</v>
      </c>
      <c r="G52" s="106" t="str">
        <f t="shared" si="2"/>
        <v>Giỏi</v>
      </c>
      <c r="H52" s="106">
        <v>87</v>
      </c>
      <c r="I52" s="106" t="str">
        <f t="shared" si="3"/>
        <v>Tốt</v>
      </c>
      <c r="J52" s="106" t="s">
        <v>19</v>
      </c>
      <c r="K52" s="24">
        <v>6750000</v>
      </c>
      <c r="L52" s="106"/>
    </row>
    <row r="53" spans="1:12" s="8" customFormat="1" ht="24.75" customHeight="1">
      <c r="A53" s="106">
        <v>38</v>
      </c>
      <c r="B53" s="18" t="s">
        <v>402</v>
      </c>
      <c r="C53" s="106" t="s">
        <v>14</v>
      </c>
      <c r="D53" s="106" t="s">
        <v>489</v>
      </c>
      <c r="E53" s="18" t="s">
        <v>472</v>
      </c>
      <c r="F53" s="58">
        <v>3.33</v>
      </c>
      <c r="G53" s="106" t="str">
        <f t="shared" si="2"/>
        <v>Giỏi</v>
      </c>
      <c r="H53" s="106">
        <v>92</v>
      </c>
      <c r="I53" s="106" t="str">
        <f t="shared" si="3"/>
        <v>Xuất sắc</v>
      </c>
      <c r="J53" s="106" t="s">
        <v>19</v>
      </c>
      <c r="K53" s="24">
        <v>6750000</v>
      </c>
      <c r="L53" s="106"/>
    </row>
    <row r="54" spans="1:12" s="8" customFormat="1" ht="24.75" customHeight="1">
      <c r="A54" s="106"/>
      <c r="B54" s="217" t="s">
        <v>178</v>
      </c>
      <c r="C54" s="217"/>
      <c r="D54" s="106"/>
      <c r="E54" s="106"/>
      <c r="F54" s="58"/>
      <c r="G54" s="106"/>
      <c r="H54" s="106"/>
      <c r="I54" s="106"/>
      <c r="J54" s="106"/>
      <c r="K54" s="24"/>
      <c r="L54" s="106"/>
    </row>
    <row r="55" spans="1:12" s="8" customFormat="1" ht="24.75" customHeight="1">
      <c r="A55" s="106">
        <v>39</v>
      </c>
      <c r="B55" s="18" t="s">
        <v>277</v>
      </c>
      <c r="C55" s="106" t="s">
        <v>52</v>
      </c>
      <c r="D55" s="106" t="s">
        <v>490</v>
      </c>
      <c r="E55" s="18" t="s">
        <v>491</v>
      </c>
      <c r="F55" s="58">
        <v>3.6</v>
      </c>
      <c r="G55" s="106" t="str">
        <f aca="true" t="shared" si="4" ref="G55:G63">IF(F55&gt;=3.6,"Xuất sắc",IF(F55&gt;=3.2,"Giỏi","Khá"))</f>
        <v>Xuất sắc</v>
      </c>
      <c r="H55" s="106">
        <v>93</v>
      </c>
      <c r="I55" s="106" t="str">
        <f aca="true" t="shared" si="5" ref="I55:I64">IF(H55&gt;=90,"Xuất sắc",IF(H55&gt;=80,"Tốt","Khá"))</f>
        <v>Xuất sắc</v>
      </c>
      <c r="J55" s="106" t="s">
        <v>13</v>
      </c>
      <c r="K55" s="24">
        <v>7875000</v>
      </c>
      <c r="L55" s="106"/>
    </row>
    <row r="56" spans="1:12" s="8" customFormat="1" ht="24.75" customHeight="1">
      <c r="A56" s="106">
        <v>40</v>
      </c>
      <c r="B56" s="18" t="s">
        <v>533</v>
      </c>
      <c r="C56" s="106" t="s">
        <v>15</v>
      </c>
      <c r="D56" s="106" t="s">
        <v>492</v>
      </c>
      <c r="E56" s="18" t="s">
        <v>491</v>
      </c>
      <c r="F56" s="58">
        <v>3.3</v>
      </c>
      <c r="G56" s="106" t="str">
        <f t="shared" si="4"/>
        <v>Giỏi</v>
      </c>
      <c r="H56" s="106">
        <v>71</v>
      </c>
      <c r="I56" s="106" t="str">
        <f t="shared" si="5"/>
        <v>Khá</v>
      </c>
      <c r="J56" s="106" t="s">
        <v>20</v>
      </c>
      <c r="K56" s="24">
        <v>5625000</v>
      </c>
      <c r="L56" s="106"/>
    </row>
    <row r="57" spans="1:12" s="8" customFormat="1" ht="24.75" customHeight="1">
      <c r="A57" s="106">
        <v>41</v>
      </c>
      <c r="B57" s="18" t="s">
        <v>75</v>
      </c>
      <c r="C57" s="106" t="s">
        <v>422</v>
      </c>
      <c r="D57" s="106" t="s">
        <v>493</v>
      </c>
      <c r="E57" s="18" t="s">
        <v>491</v>
      </c>
      <c r="F57" s="58">
        <v>3.1</v>
      </c>
      <c r="G57" s="106" t="str">
        <f>IF(F57&gt;=3.6,"Xuất sắc",IF(F57&gt;=3.2,"Giỏi","Khá"))</f>
        <v>Khá</v>
      </c>
      <c r="H57" s="106">
        <v>76</v>
      </c>
      <c r="I57" s="106" t="str">
        <f t="shared" si="5"/>
        <v>Khá</v>
      </c>
      <c r="J57" s="106" t="s">
        <v>20</v>
      </c>
      <c r="K57" s="24">
        <v>5625000</v>
      </c>
      <c r="L57" s="106"/>
    </row>
    <row r="58" spans="1:12" s="8" customFormat="1" ht="24.75" customHeight="1">
      <c r="A58" s="106">
        <v>42</v>
      </c>
      <c r="B58" s="18" t="s">
        <v>532</v>
      </c>
      <c r="C58" s="106" t="s">
        <v>52</v>
      </c>
      <c r="D58" s="106" t="s">
        <v>494</v>
      </c>
      <c r="E58" s="18" t="s">
        <v>495</v>
      </c>
      <c r="F58" s="58">
        <v>2.9</v>
      </c>
      <c r="G58" s="106" t="str">
        <f t="shared" si="4"/>
        <v>Khá</v>
      </c>
      <c r="H58" s="106">
        <v>86</v>
      </c>
      <c r="I58" s="106" t="str">
        <f t="shared" si="5"/>
        <v>Tốt</v>
      </c>
      <c r="J58" s="106" t="s">
        <v>20</v>
      </c>
      <c r="K58" s="24">
        <v>5625000</v>
      </c>
      <c r="L58" s="106"/>
    </row>
    <row r="59" spans="1:12" s="8" customFormat="1" ht="24.75" customHeight="1">
      <c r="A59" s="106">
        <v>43</v>
      </c>
      <c r="B59" s="18" t="s">
        <v>531</v>
      </c>
      <c r="C59" s="106" t="s">
        <v>42</v>
      </c>
      <c r="D59" s="106" t="s">
        <v>496</v>
      </c>
      <c r="E59" s="18" t="s">
        <v>491</v>
      </c>
      <c r="F59" s="58">
        <v>2.8</v>
      </c>
      <c r="G59" s="106" t="str">
        <f>IF(F59&gt;=3.6,"Xuất sắc",IF(F59&gt;=3.2,"Giỏi","Khá"))</f>
        <v>Khá</v>
      </c>
      <c r="H59" s="106">
        <v>86</v>
      </c>
      <c r="I59" s="106" t="str">
        <f t="shared" si="5"/>
        <v>Tốt</v>
      </c>
      <c r="J59" s="106" t="s">
        <v>20</v>
      </c>
      <c r="K59" s="24">
        <v>5625000</v>
      </c>
      <c r="L59" s="106"/>
    </row>
    <row r="60" spans="1:12" s="8" customFormat="1" ht="24.75" customHeight="1">
      <c r="A60" s="106">
        <v>44</v>
      </c>
      <c r="B60" s="18" t="s">
        <v>530</v>
      </c>
      <c r="C60" s="106" t="s">
        <v>112</v>
      </c>
      <c r="D60" s="106" t="s">
        <v>497</v>
      </c>
      <c r="E60" s="18" t="s">
        <v>495</v>
      </c>
      <c r="F60" s="58">
        <v>2.8</v>
      </c>
      <c r="G60" s="106" t="str">
        <f t="shared" si="4"/>
        <v>Khá</v>
      </c>
      <c r="H60" s="106">
        <v>82</v>
      </c>
      <c r="I60" s="106" t="str">
        <f t="shared" si="5"/>
        <v>Tốt</v>
      </c>
      <c r="J60" s="106" t="s">
        <v>20</v>
      </c>
      <c r="K60" s="24">
        <v>5625000</v>
      </c>
      <c r="L60" s="106"/>
    </row>
    <row r="61" spans="1:12" s="8" customFormat="1" ht="24.75" customHeight="1">
      <c r="A61" s="106">
        <v>45</v>
      </c>
      <c r="B61" s="18" t="s">
        <v>529</v>
      </c>
      <c r="C61" s="106" t="s">
        <v>39</v>
      </c>
      <c r="D61" s="106" t="s">
        <v>498</v>
      </c>
      <c r="E61" s="18" t="s">
        <v>491</v>
      </c>
      <c r="F61" s="58">
        <v>2.7</v>
      </c>
      <c r="G61" s="106" t="str">
        <f t="shared" si="4"/>
        <v>Khá</v>
      </c>
      <c r="H61" s="106">
        <v>84</v>
      </c>
      <c r="I61" s="106" t="str">
        <f t="shared" si="5"/>
        <v>Tốt</v>
      </c>
      <c r="J61" s="106" t="s">
        <v>20</v>
      </c>
      <c r="K61" s="24">
        <v>5625000</v>
      </c>
      <c r="L61" s="106"/>
    </row>
    <row r="62" spans="1:12" s="8" customFormat="1" ht="24.75" customHeight="1">
      <c r="A62" s="106">
        <v>46</v>
      </c>
      <c r="B62" s="18" t="s">
        <v>528</v>
      </c>
      <c r="C62" s="106" t="s">
        <v>510</v>
      </c>
      <c r="D62" s="106" t="s">
        <v>499</v>
      </c>
      <c r="E62" s="18" t="s">
        <v>500</v>
      </c>
      <c r="F62" s="58">
        <v>2.6</v>
      </c>
      <c r="G62" s="106" t="str">
        <f t="shared" si="4"/>
        <v>Khá</v>
      </c>
      <c r="H62" s="106">
        <v>78</v>
      </c>
      <c r="I62" s="106" t="str">
        <f t="shared" si="5"/>
        <v>Khá</v>
      </c>
      <c r="J62" s="106" t="s">
        <v>20</v>
      </c>
      <c r="K62" s="24">
        <v>5625000</v>
      </c>
      <c r="L62" s="106"/>
    </row>
    <row r="63" spans="1:12" s="8" customFormat="1" ht="24.75" customHeight="1">
      <c r="A63" s="106">
        <v>47</v>
      </c>
      <c r="B63" s="18" t="s">
        <v>526</v>
      </c>
      <c r="C63" s="106" t="s">
        <v>527</v>
      </c>
      <c r="D63" s="106" t="s">
        <v>501</v>
      </c>
      <c r="E63" s="18" t="s">
        <v>502</v>
      </c>
      <c r="F63" s="58">
        <v>2.5</v>
      </c>
      <c r="G63" s="106" t="str">
        <f t="shared" si="4"/>
        <v>Khá</v>
      </c>
      <c r="H63" s="106">
        <v>79</v>
      </c>
      <c r="I63" s="106" t="str">
        <f t="shared" si="5"/>
        <v>Khá</v>
      </c>
      <c r="J63" s="106" t="s">
        <v>20</v>
      </c>
      <c r="K63" s="24">
        <v>5625000</v>
      </c>
      <c r="L63" s="106"/>
    </row>
    <row r="64" spans="1:12" s="8" customFormat="1" ht="24.75" customHeight="1">
      <c r="A64" s="106">
        <v>48</v>
      </c>
      <c r="B64" s="18" t="s">
        <v>17</v>
      </c>
      <c r="C64" s="106" t="s">
        <v>77</v>
      </c>
      <c r="D64" s="106" t="s">
        <v>503</v>
      </c>
      <c r="E64" s="18" t="s">
        <v>502</v>
      </c>
      <c r="F64" s="58">
        <v>2.5</v>
      </c>
      <c r="G64" s="106" t="str">
        <f>IF(F64&gt;=3.6,"Xuất sắc",IF(F64&gt;=3.2,"Giỏi","Khá"))</f>
        <v>Khá</v>
      </c>
      <c r="H64" s="106">
        <v>73</v>
      </c>
      <c r="I64" s="106" t="str">
        <f t="shared" si="5"/>
        <v>Khá</v>
      </c>
      <c r="J64" s="106" t="s">
        <v>20</v>
      </c>
      <c r="K64" s="24">
        <v>5625000</v>
      </c>
      <c r="L64" s="106"/>
    </row>
    <row r="65" spans="1:12" ht="41.25" customHeight="1">
      <c r="A65" s="217" t="s">
        <v>551</v>
      </c>
      <c r="B65" s="221"/>
      <c r="C65" s="221"/>
      <c r="D65" s="221"/>
      <c r="E65" s="221"/>
      <c r="F65" s="221"/>
      <c r="G65" s="221"/>
      <c r="H65" s="221"/>
      <c r="I65" s="221"/>
      <c r="J65" s="221"/>
      <c r="K65" s="149">
        <f>SUM(K14:K64)</f>
        <v>337500000</v>
      </c>
      <c r="L65" s="45"/>
    </row>
  </sheetData>
  <sheetProtection/>
  <autoFilter ref="J1:J65"/>
  <mergeCells count="26">
    <mergeCell ref="A65:J65"/>
    <mergeCell ref="L11:L12"/>
    <mergeCell ref="E1:L1"/>
    <mergeCell ref="E2:L2"/>
    <mergeCell ref="A5:L5"/>
    <mergeCell ref="A6:L6"/>
    <mergeCell ref="A7:L7"/>
    <mergeCell ref="A1:D1"/>
    <mergeCell ref="B54:C54"/>
    <mergeCell ref="A2:D2"/>
    <mergeCell ref="A3:D3"/>
    <mergeCell ref="A9:L9"/>
    <mergeCell ref="A11:A12"/>
    <mergeCell ref="B11:C12"/>
    <mergeCell ref="D11:D12"/>
    <mergeCell ref="E11:E12"/>
    <mergeCell ref="F11:G11"/>
    <mergeCell ref="H11:I11"/>
    <mergeCell ref="J11:J12"/>
    <mergeCell ref="K11:K12"/>
    <mergeCell ref="B13:C13"/>
    <mergeCell ref="D13:J13"/>
    <mergeCell ref="B26:C26"/>
    <mergeCell ref="D26:J26"/>
    <mergeCell ref="B37:C37"/>
    <mergeCell ref="D37:J37"/>
  </mergeCells>
  <printOptions/>
  <pageMargins left="0.42" right="0.2" top="0.25" bottom="0.49" header="0.2" footer="0.2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0"/>
  <sheetViews>
    <sheetView zoomScale="80" zoomScaleNormal="80" zoomScalePageLayoutView="0" workbookViewId="0" topLeftCell="A1">
      <selection activeCell="B23" sqref="B23:B34"/>
    </sheetView>
  </sheetViews>
  <sheetFormatPr defaultColWidth="9.140625" defaultRowHeight="15"/>
  <cols>
    <col min="1" max="1" width="6.28125" style="4" bestFit="1" customWidth="1"/>
    <col min="2" max="2" width="25.57421875" style="4" customWidth="1"/>
    <col min="3" max="3" width="9.8515625" style="4" customWidth="1"/>
    <col min="4" max="4" width="15.421875" style="4" customWidth="1"/>
    <col min="5" max="5" width="13.28125" style="4" bestFit="1" customWidth="1"/>
    <col min="6" max="6" width="8.57421875" style="80" customWidth="1"/>
    <col min="7" max="7" width="13.140625" style="4" customWidth="1"/>
    <col min="8" max="8" width="8.57421875" style="4" customWidth="1"/>
    <col min="9" max="9" width="12.7109375" style="4" customWidth="1"/>
    <col min="10" max="10" width="13.421875" style="4" customWidth="1"/>
    <col min="11" max="11" width="14.57421875" style="4" customWidth="1"/>
    <col min="12" max="12" width="13.140625" style="4" customWidth="1"/>
    <col min="13" max="16384" width="9.140625" style="4" customWidth="1"/>
  </cols>
  <sheetData>
    <row r="1" spans="1:12" s="1" customFormat="1" ht="18.75">
      <c r="A1" s="214" t="s">
        <v>0</v>
      </c>
      <c r="B1" s="214"/>
      <c r="C1" s="214"/>
      <c r="D1" s="214"/>
      <c r="E1" s="215" t="s">
        <v>1</v>
      </c>
      <c r="F1" s="215"/>
      <c r="G1" s="215"/>
      <c r="H1" s="215"/>
      <c r="I1" s="215"/>
      <c r="J1" s="215"/>
      <c r="K1" s="215"/>
      <c r="L1" s="215"/>
    </row>
    <row r="2" spans="1:12" s="1" customFormat="1" ht="18.75">
      <c r="A2" s="215" t="s">
        <v>2</v>
      </c>
      <c r="B2" s="215"/>
      <c r="C2" s="215"/>
      <c r="D2" s="215"/>
      <c r="E2" s="215" t="s">
        <v>3</v>
      </c>
      <c r="F2" s="215"/>
      <c r="G2" s="215"/>
      <c r="H2" s="215"/>
      <c r="I2" s="215"/>
      <c r="J2" s="215"/>
      <c r="K2" s="215"/>
      <c r="L2" s="215"/>
    </row>
    <row r="3" spans="1:11" s="1" customFormat="1" ht="18.75">
      <c r="A3" s="215" t="s">
        <v>4</v>
      </c>
      <c r="B3" s="215"/>
      <c r="C3" s="215"/>
      <c r="D3" s="215"/>
      <c r="E3" s="2"/>
      <c r="F3" s="79"/>
      <c r="G3" s="2"/>
      <c r="H3" s="2"/>
      <c r="I3" s="2"/>
      <c r="J3" s="2"/>
      <c r="K3" s="2"/>
    </row>
    <row r="4" spans="1:4" ht="16.5">
      <c r="A4" s="6"/>
      <c r="B4" s="6"/>
      <c r="C4" s="6"/>
      <c r="D4" s="6"/>
    </row>
    <row r="5" spans="1:4" ht="16.5">
      <c r="A5" s="6"/>
      <c r="B5" s="6"/>
      <c r="C5" s="6"/>
      <c r="D5" s="6"/>
    </row>
    <row r="6" spans="1:12" s="1" customFormat="1" ht="18.75">
      <c r="A6" s="215" t="str">
        <f>'Viện DTQT'!A5</f>
        <v>DANH SÁCH SINH VIÊN ĐẠT HỌC BỔNG KHUYẾN KHÍCH HỌC TẬP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</row>
    <row r="7" spans="1:12" s="1" customFormat="1" ht="18.75">
      <c r="A7" s="215" t="str">
        <f>'Viện DTQT'!A6</f>
        <v>HỌC KỲ I, NĂM HỌC 2019 - 2020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</row>
    <row r="8" spans="1:12" s="1" customFormat="1" ht="33" customHeight="1">
      <c r="A8" s="216" t="str">
        <f>'Viện DTQT'!A7</f>
        <v>(Ban hành kèm theo Quyết dịnh số:      361  /QĐ-HVCSPT ngày   13   tháng   5   năm 2020 của Giám đốc Học viện Chính sách và Phát triển )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</row>
    <row r="9" spans="1:10" s="1" customFormat="1" ht="16.5" customHeight="1">
      <c r="A9" s="7"/>
      <c r="B9" s="7"/>
      <c r="C9" s="7"/>
      <c r="D9" s="7"/>
      <c r="E9" s="7"/>
      <c r="F9" s="81"/>
      <c r="G9" s="7"/>
      <c r="H9" s="7"/>
      <c r="I9" s="7"/>
      <c r="J9" s="7"/>
    </row>
    <row r="10" spans="1:12" s="1" customFormat="1" ht="18.75">
      <c r="A10" s="215" t="s">
        <v>88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</row>
    <row r="11" ht="16.5" customHeight="1"/>
    <row r="12" spans="1:12" s="3" customFormat="1" ht="42.75" customHeight="1">
      <c r="A12" s="231" t="s">
        <v>5</v>
      </c>
      <c r="B12" s="231" t="s">
        <v>6</v>
      </c>
      <c r="C12" s="231"/>
      <c r="D12" s="231" t="s">
        <v>7</v>
      </c>
      <c r="E12" s="231" t="s">
        <v>8</v>
      </c>
      <c r="F12" s="232" t="s">
        <v>173</v>
      </c>
      <c r="G12" s="232"/>
      <c r="H12" s="232" t="s">
        <v>166</v>
      </c>
      <c r="I12" s="232"/>
      <c r="J12" s="232" t="s">
        <v>11</v>
      </c>
      <c r="K12" s="231" t="s">
        <v>86</v>
      </c>
      <c r="L12" s="231" t="s">
        <v>46</v>
      </c>
    </row>
    <row r="13" spans="1:12" s="3" customFormat="1" ht="29.25" customHeight="1">
      <c r="A13" s="231"/>
      <c r="B13" s="231"/>
      <c r="C13" s="231"/>
      <c r="D13" s="231"/>
      <c r="E13" s="231"/>
      <c r="F13" s="82" t="s">
        <v>9</v>
      </c>
      <c r="G13" s="5" t="s">
        <v>10</v>
      </c>
      <c r="H13" s="5" t="s">
        <v>9</v>
      </c>
      <c r="I13" s="5" t="s">
        <v>10</v>
      </c>
      <c r="J13" s="232"/>
      <c r="K13" s="231"/>
      <c r="L13" s="231"/>
    </row>
    <row r="14" spans="1:12" s="8" customFormat="1" ht="24.75" customHeight="1">
      <c r="A14" s="33"/>
      <c r="B14" s="217" t="s">
        <v>24</v>
      </c>
      <c r="C14" s="217"/>
      <c r="D14" s="219"/>
      <c r="E14" s="219"/>
      <c r="F14" s="219"/>
      <c r="G14" s="219"/>
      <c r="H14" s="219"/>
      <c r="I14" s="219"/>
      <c r="J14" s="219"/>
      <c r="K14" s="25"/>
      <c r="L14" s="25"/>
    </row>
    <row r="15" spans="1:12" s="8" customFormat="1" ht="24.75" customHeight="1">
      <c r="A15" s="33">
        <v>1</v>
      </c>
      <c r="B15" s="38" t="s">
        <v>90</v>
      </c>
      <c r="C15" s="38" t="s">
        <v>38</v>
      </c>
      <c r="D15" s="26" t="s">
        <v>287</v>
      </c>
      <c r="E15" s="73" t="s">
        <v>290</v>
      </c>
      <c r="F15" s="78">
        <v>3.94</v>
      </c>
      <c r="G15" s="73" t="s">
        <v>13</v>
      </c>
      <c r="H15" s="73">
        <v>90</v>
      </c>
      <c r="I15" s="73" t="s">
        <v>13</v>
      </c>
      <c r="J15" s="73" t="s">
        <v>13</v>
      </c>
      <c r="K15" s="74">
        <v>5250000</v>
      </c>
      <c r="L15" s="25"/>
    </row>
    <row r="16" spans="1:12" s="8" customFormat="1" ht="24.75" customHeight="1">
      <c r="A16" s="33">
        <v>2</v>
      </c>
      <c r="B16" s="38" t="s">
        <v>292</v>
      </c>
      <c r="C16" s="38" t="s">
        <v>40</v>
      </c>
      <c r="D16" s="26" t="s">
        <v>94</v>
      </c>
      <c r="E16" s="73" t="s">
        <v>291</v>
      </c>
      <c r="F16" s="78">
        <v>3.9</v>
      </c>
      <c r="G16" s="73" t="s">
        <v>13</v>
      </c>
      <c r="H16" s="73">
        <v>93</v>
      </c>
      <c r="I16" s="73" t="s">
        <v>13</v>
      </c>
      <c r="J16" s="73" t="s">
        <v>13</v>
      </c>
      <c r="K16" s="74">
        <v>5250000</v>
      </c>
      <c r="L16" s="25"/>
    </row>
    <row r="17" spans="1:12" s="8" customFormat="1" ht="24.75" customHeight="1">
      <c r="A17" s="33">
        <v>3</v>
      </c>
      <c r="B17" s="38" t="s">
        <v>293</v>
      </c>
      <c r="C17" s="38" t="s">
        <v>30</v>
      </c>
      <c r="D17" s="26" t="s">
        <v>92</v>
      </c>
      <c r="E17" s="73" t="s">
        <v>290</v>
      </c>
      <c r="F17" s="78">
        <v>3.81</v>
      </c>
      <c r="G17" s="73" t="s">
        <v>13</v>
      </c>
      <c r="H17" s="73">
        <v>90</v>
      </c>
      <c r="I17" s="73" t="s">
        <v>13</v>
      </c>
      <c r="J17" s="73" t="s">
        <v>13</v>
      </c>
      <c r="K17" s="74">
        <v>5250000</v>
      </c>
      <c r="L17" s="25"/>
    </row>
    <row r="18" spans="1:12" s="8" customFormat="1" ht="24.75" customHeight="1">
      <c r="A18" s="33">
        <v>4</v>
      </c>
      <c r="B18" s="38" t="s">
        <v>17</v>
      </c>
      <c r="C18" s="38" t="s">
        <v>52</v>
      </c>
      <c r="D18" s="26" t="s">
        <v>93</v>
      </c>
      <c r="E18" s="73" t="s">
        <v>290</v>
      </c>
      <c r="F18" s="78">
        <v>3.7</v>
      </c>
      <c r="G18" s="73" t="s">
        <v>13</v>
      </c>
      <c r="H18" s="73">
        <v>90</v>
      </c>
      <c r="I18" s="73" t="s">
        <v>13</v>
      </c>
      <c r="J18" s="73" t="s">
        <v>13</v>
      </c>
      <c r="K18" s="74">
        <v>5250000</v>
      </c>
      <c r="L18" s="25"/>
    </row>
    <row r="19" spans="1:12" s="8" customFormat="1" ht="24.75" customHeight="1">
      <c r="A19" s="33">
        <v>5</v>
      </c>
      <c r="B19" s="38" t="s">
        <v>294</v>
      </c>
      <c r="C19" s="38" t="s">
        <v>36</v>
      </c>
      <c r="D19" s="26" t="s">
        <v>288</v>
      </c>
      <c r="E19" s="73" t="s">
        <v>290</v>
      </c>
      <c r="F19" s="78">
        <v>3.88</v>
      </c>
      <c r="G19" s="73" t="s">
        <v>13</v>
      </c>
      <c r="H19" s="73">
        <v>88</v>
      </c>
      <c r="I19" s="35" t="s">
        <v>18</v>
      </c>
      <c r="J19" s="73" t="s">
        <v>19</v>
      </c>
      <c r="K19" s="74">
        <v>4500000</v>
      </c>
      <c r="L19" s="25"/>
    </row>
    <row r="20" spans="1:12" s="8" customFormat="1" ht="24.75" customHeight="1">
      <c r="A20" s="49">
        <v>6</v>
      </c>
      <c r="B20" s="38" t="s">
        <v>295</v>
      </c>
      <c r="C20" s="38" t="s">
        <v>40</v>
      </c>
      <c r="D20" s="26" t="s">
        <v>91</v>
      </c>
      <c r="E20" s="73" t="s">
        <v>291</v>
      </c>
      <c r="F20" s="78">
        <v>3.8</v>
      </c>
      <c r="G20" s="73" t="s">
        <v>13</v>
      </c>
      <c r="H20" s="73">
        <v>80</v>
      </c>
      <c r="I20" s="35" t="s">
        <v>18</v>
      </c>
      <c r="J20" s="73" t="s">
        <v>19</v>
      </c>
      <c r="K20" s="74">
        <v>4500000</v>
      </c>
      <c r="L20" s="25"/>
    </row>
    <row r="21" spans="1:12" s="8" customFormat="1" ht="24.75" customHeight="1">
      <c r="A21" s="33">
        <v>7</v>
      </c>
      <c r="B21" s="38" t="s">
        <v>17</v>
      </c>
      <c r="C21" s="38" t="s">
        <v>296</v>
      </c>
      <c r="D21" s="26" t="s">
        <v>289</v>
      </c>
      <c r="E21" s="73" t="s">
        <v>290</v>
      </c>
      <c r="F21" s="78">
        <v>3.8</v>
      </c>
      <c r="G21" s="73" t="s">
        <v>13</v>
      </c>
      <c r="H21" s="73">
        <v>81</v>
      </c>
      <c r="I21" s="35" t="s">
        <v>18</v>
      </c>
      <c r="J21" s="73" t="s">
        <v>19</v>
      </c>
      <c r="K21" s="74">
        <v>4500000</v>
      </c>
      <c r="L21" s="25"/>
    </row>
    <row r="22" spans="1:12" s="8" customFormat="1" ht="24.75" customHeight="1">
      <c r="A22" s="33"/>
      <c r="B22" s="217" t="s">
        <v>70</v>
      </c>
      <c r="C22" s="217"/>
      <c r="D22" s="221"/>
      <c r="E22" s="221"/>
      <c r="F22" s="221"/>
      <c r="G22" s="221"/>
      <c r="H22" s="221"/>
      <c r="I22" s="221"/>
      <c r="J22" s="221"/>
      <c r="K22" s="24"/>
      <c r="L22" s="25"/>
    </row>
    <row r="23" spans="1:12" s="8" customFormat="1" ht="24.75" customHeight="1">
      <c r="A23" s="49">
        <v>8</v>
      </c>
      <c r="B23" s="195" t="s">
        <v>17</v>
      </c>
      <c r="C23" s="18" t="s">
        <v>304</v>
      </c>
      <c r="D23" s="195" t="s">
        <v>303</v>
      </c>
      <c r="E23" s="192" t="s">
        <v>315</v>
      </c>
      <c r="F23" s="78">
        <v>4</v>
      </c>
      <c r="G23" s="73" t="s">
        <v>13</v>
      </c>
      <c r="H23" s="73">
        <v>91</v>
      </c>
      <c r="I23" s="73" t="s">
        <v>13</v>
      </c>
      <c r="J23" s="73" t="s">
        <v>13</v>
      </c>
      <c r="K23" s="74">
        <v>5250000</v>
      </c>
      <c r="L23" s="25"/>
    </row>
    <row r="24" spans="1:12" s="8" customFormat="1" ht="24.75" customHeight="1">
      <c r="A24" s="49">
        <v>9</v>
      </c>
      <c r="B24" s="195" t="s">
        <v>122</v>
      </c>
      <c r="C24" s="18" t="s">
        <v>305</v>
      </c>
      <c r="D24" s="195" t="s">
        <v>302</v>
      </c>
      <c r="E24" s="192" t="s">
        <v>315</v>
      </c>
      <c r="F24" s="78">
        <v>4</v>
      </c>
      <c r="G24" s="73" t="s">
        <v>13</v>
      </c>
      <c r="H24" s="73">
        <v>91</v>
      </c>
      <c r="I24" s="73" t="s">
        <v>13</v>
      </c>
      <c r="J24" s="73" t="s">
        <v>13</v>
      </c>
      <c r="K24" s="74">
        <v>5250000</v>
      </c>
      <c r="L24" s="25"/>
    </row>
    <row r="25" spans="1:12" s="8" customFormat="1" ht="24.75" customHeight="1">
      <c r="A25" s="49">
        <v>10</v>
      </c>
      <c r="B25" s="195" t="s">
        <v>306</v>
      </c>
      <c r="C25" s="18" t="s">
        <v>78</v>
      </c>
      <c r="D25" s="195" t="s">
        <v>96</v>
      </c>
      <c r="E25" s="192" t="s">
        <v>316</v>
      </c>
      <c r="F25" s="78">
        <v>4</v>
      </c>
      <c r="G25" s="73" t="s">
        <v>13</v>
      </c>
      <c r="H25" s="73">
        <v>94</v>
      </c>
      <c r="I25" s="73" t="s">
        <v>13</v>
      </c>
      <c r="J25" s="73" t="s">
        <v>13</v>
      </c>
      <c r="K25" s="74">
        <v>5250000</v>
      </c>
      <c r="L25" s="25"/>
    </row>
    <row r="26" spans="1:12" s="8" customFormat="1" ht="24.75" customHeight="1">
      <c r="A26" s="49">
        <v>11</v>
      </c>
      <c r="B26" s="195" t="s">
        <v>121</v>
      </c>
      <c r="C26" s="18" t="s">
        <v>38</v>
      </c>
      <c r="D26" s="195" t="s">
        <v>95</v>
      </c>
      <c r="E26" s="192" t="s">
        <v>316</v>
      </c>
      <c r="F26" s="78">
        <v>4</v>
      </c>
      <c r="G26" s="73" t="s">
        <v>13</v>
      </c>
      <c r="H26" s="73">
        <v>94</v>
      </c>
      <c r="I26" s="73" t="s">
        <v>13</v>
      </c>
      <c r="J26" s="73" t="s">
        <v>13</v>
      </c>
      <c r="K26" s="74">
        <v>5250000</v>
      </c>
      <c r="L26" s="25"/>
    </row>
    <row r="27" spans="1:12" s="8" customFormat="1" ht="24.75" customHeight="1">
      <c r="A27" s="33">
        <v>12</v>
      </c>
      <c r="B27" s="195" t="s">
        <v>120</v>
      </c>
      <c r="C27" s="38" t="s">
        <v>22</v>
      </c>
      <c r="D27" s="195" t="s">
        <v>99</v>
      </c>
      <c r="E27" s="192" t="s">
        <v>317</v>
      </c>
      <c r="F27" s="78">
        <v>4</v>
      </c>
      <c r="G27" s="73" t="s">
        <v>13</v>
      </c>
      <c r="H27" s="73">
        <v>94</v>
      </c>
      <c r="I27" s="73" t="s">
        <v>13</v>
      </c>
      <c r="J27" s="73" t="s">
        <v>13</v>
      </c>
      <c r="K27" s="74">
        <v>5250000</v>
      </c>
      <c r="L27" s="25"/>
    </row>
    <row r="28" spans="1:13" s="8" customFormat="1" ht="24.75" customHeight="1">
      <c r="A28" s="33">
        <v>13</v>
      </c>
      <c r="B28" s="195" t="s">
        <v>307</v>
      </c>
      <c r="C28" s="38" t="s">
        <v>123</v>
      </c>
      <c r="D28" s="195" t="s">
        <v>98</v>
      </c>
      <c r="E28" s="192" t="s">
        <v>316</v>
      </c>
      <c r="F28" s="78">
        <v>4</v>
      </c>
      <c r="G28" s="73" t="s">
        <v>13</v>
      </c>
      <c r="H28" s="73">
        <v>94</v>
      </c>
      <c r="I28" s="73" t="s">
        <v>13</v>
      </c>
      <c r="J28" s="73" t="s">
        <v>13</v>
      </c>
      <c r="K28" s="74">
        <v>5250000</v>
      </c>
      <c r="L28" s="25"/>
      <c r="M28" s="30"/>
    </row>
    <row r="29" spans="1:13" s="8" customFormat="1" ht="24.75" customHeight="1">
      <c r="A29" s="33">
        <v>14</v>
      </c>
      <c r="B29" s="195" t="s">
        <v>308</v>
      </c>
      <c r="C29" s="38" t="s">
        <v>40</v>
      </c>
      <c r="D29" s="195" t="s">
        <v>97</v>
      </c>
      <c r="E29" s="192" t="s">
        <v>317</v>
      </c>
      <c r="F29" s="78">
        <v>4</v>
      </c>
      <c r="G29" s="73" t="s">
        <v>13</v>
      </c>
      <c r="H29" s="73">
        <v>97</v>
      </c>
      <c r="I29" s="73" t="s">
        <v>13</v>
      </c>
      <c r="J29" s="73" t="s">
        <v>13</v>
      </c>
      <c r="K29" s="74">
        <v>5250000</v>
      </c>
      <c r="L29" s="25"/>
      <c r="M29" s="30"/>
    </row>
    <row r="30" spans="1:12" s="8" customFormat="1" ht="24.75" customHeight="1">
      <c r="A30" s="33">
        <v>15</v>
      </c>
      <c r="B30" s="195" t="s">
        <v>309</v>
      </c>
      <c r="C30" s="38" t="s">
        <v>36</v>
      </c>
      <c r="D30" s="195" t="s">
        <v>301</v>
      </c>
      <c r="E30" s="192" t="s">
        <v>315</v>
      </c>
      <c r="F30" s="78">
        <v>3.94</v>
      </c>
      <c r="G30" s="73" t="s">
        <v>13</v>
      </c>
      <c r="H30" s="73">
        <v>91</v>
      </c>
      <c r="I30" s="73" t="s">
        <v>13</v>
      </c>
      <c r="J30" s="73" t="s">
        <v>13</v>
      </c>
      <c r="K30" s="74">
        <v>5250000</v>
      </c>
      <c r="L30" s="25"/>
    </row>
    <row r="31" spans="1:12" s="8" customFormat="1" ht="24.75" customHeight="1">
      <c r="A31" s="33">
        <v>16</v>
      </c>
      <c r="B31" s="195" t="s">
        <v>310</v>
      </c>
      <c r="C31" s="38" t="s">
        <v>27</v>
      </c>
      <c r="D31" s="195" t="s">
        <v>300</v>
      </c>
      <c r="E31" s="192" t="s">
        <v>316</v>
      </c>
      <c r="F31" s="78">
        <v>3.94</v>
      </c>
      <c r="G31" s="73" t="s">
        <v>13</v>
      </c>
      <c r="H31" s="73">
        <v>94</v>
      </c>
      <c r="I31" s="73" t="s">
        <v>13</v>
      </c>
      <c r="J31" s="73" t="s">
        <v>13</v>
      </c>
      <c r="K31" s="74">
        <v>5250000</v>
      </c>
      <c r="L31" s="25"/>
    </row>
    <row r="32" spans="1:12" s="8" customFormat="1" ht="24.75" customHeight="1">
      <c r="A32" s="49">
        <v>17</v>
      </c>
      <c r="B32" s="195" t="s">
        <v>311</v>
      </c>
      <c r="C32" s="38" t="s">
        <v>189</v>
      </c>
      <c r="D32" s="195" t="s">
        <v>299</v>
      </c>
      <c r="E32" s="192" t="s">
        <v>316</v>
      </c>
      <c r="F32" s="78">
        <v>3.9</v>
      </c>
      <c r="G32" s="73" t="s">
        <v>13</v>
      </c>
      <c r="H32" s="73">
        <v>94</v>
      </c>
      <c r="I32" s="73" t="s">
        <v>13</v>
      </c>
      <c r="J32" s="73" t="s">
        <v>13</v>
      </c>
      <c r="K32" s="74">
        <v>5250000</v>
      </c>
      <c r="L32" s="25"/>
    </row>
    <row r="33" spans="1:12" s="8" customFormat="1" ht="24.75" customHeight="1">
      <c r="A33" s="49">
        <v>18</v>
      </c>
      <c r="B33" s="195" t="s">
        <v>56</v>
      </c>
      <c r="C33" s="38" t="s">
        <v>312</v>
      </c>
      <c r="D33" s="195" t="s">
        <v>298</v>
      </c>
      <c r="E33" s="193" t="s">
        <v>315</v>
      </c>
      <c r="F33" s="83">
        <v>3.82</v>
      </c>
      <c r="G33" s="73" t="s">
        <v>13</v>
      </c>
      <c r="H33" s="76">
        <v>92</v>
      </c>
      <c r="I33" s="73" t="s">
        <v>13</v>
      </c>
      <c r="J33" s="73" t="s">
        <v>13</v>
      </c>
      <c r="K33" s="74">
        <v>5250000</v>
      </c>
      <c r="L33" s="25"/>
    </row>
    <row r="34" spans="1:13" s="8" customFormat="1" ht="24.75" customHeight="1">
      <c r="A34" s="33">
        <v>19</v>
      </c>
      <c r="B34" s="195" t="s">
        <v>313</v>
      </c>
      <c r="C34" s="39" t="s">
        <v>314</v>
      </c>
      <c r="D34" s="195" t="s">
        <v>297</v>
      </c>
      <c r="E34" s="194" t="s">
        <v>317</v>
      </c>
      <c r="F34" s="84">
        <v>3.8</v>
      </c>
      <c r="G34" s="73" t="s">
        <v>13</v>
      </c>
      <c r="H34" s="77">
        <v>90</v>
      </c>
      <c r="I34" s="73" t="s">
        <v>13</v>
      </c>
      <c r="J34" s="73" t="s">
        <v>13</v>
      </c>
      <c r="K34" s="74">
        <v>5250000</v>
      </c>
      <c r="L34" s="25"/>
      <c r="M34" s="30"/>
    </row>
    <row r="35" spans="1:12" s="8" customFormat="1" ht="24.75" customHeight="1">
      <c r="A35" s="33"/>
      <c r="B35" s="217" t="s">
        <v>130</v>
      </c>
      <c r="C35" s="217"/>
      <c r="D35" s="221"/>
      <c r="E35" s="221"/>
      <c r="F35" s="221"/>
      <c r="G35" s="221"/>
      <c r="H35" s="221"/>
      <c r="I35" s="221"/>
      <c r="J35" s="221"/>
      <c r="K35" s="24"/>
      <c r="L35" s="25"/>
    </row>
    <row r="36" spans="1:12" s="8" customFormat="1" ht="24.75" customHeight="1">
      <c r="A36" s="33">
        <v>20</v>
      </c>
      <c r="B36" s="195" t="s">
        <v>318</v>
      </c>
      <c r="C36" s="38" t="s">
        <v>30</v>
      </c>
      <c r="D36" s="195" t="s">
        <v>119</v>
      </c>
      <c r="E36" s="37" t="s">
        <v>332</v>
      </c>
      <c r="F36" s="78">
        <v>3.93</v>
      </c>
      <c r="G36" s="73" t="s">
        <v>13</v>
      </c>
      <c r="H36" s="73">
        <v>90</v>
      </c>
      <c r="I36" s="73" t="s">
        <v>13</v>
      </c>
      <c r="J36" s="73" t="s">
        <v>13</v>
      </c>
      <c r="K36" s="74">
        <v>5250000</v>
      </c>
      <c r="L36" s="25"/>
    </row>
    <row r="37" spans="1:12" s="8" customFormat="1" ht="24.75" customHeight="1">
      <c r="A37" s="33">
        <v>21</v>
      </c>
      <c r="B37" s="195" t="s">
        <v>260</v>
      </c>
      <c r="C37" s="38" t="s">
        <v>54</v>
      </c>
      <c r="D37" s="195" t="s">
        <v>325</v>
      </c>
      <c r="E37" s="37" t="s">
        <v>333</v>
      </c>
      <c r="F37" s="78">
        <v>3.92</v>
      </c>
      <c r="G37" s="73" t="s">
        <v>13</v>
      </c>
      <c r="H37" s="73">
        <v>90</v>
      </c>
      <c r="I37" s="73" t="s">
        <v>13</v>
      </c>
      <c r="J37" s="73" t="s">
        <v>13</v>
      </c>
      <c r="K37" s="74">
        <v>5250000</v>
      </c>
      <c r="L37" s="25"/>
    </row>
    <row r="38" spans="1:12" s="8" customFormat="1" ht="24.75" customHeight="1">
      <c r="A38" s="33">
        <v>22</v>
      </c>
      <c r="B38" s="195" t="s">
        <v>319</v>
      </c>
      <c r="C38" s="38" t="s">
        <v>30</v>
      </c>
      <c r="D38" s="195" t="s">
        <v>118</v>
      </c>
      <c r="E38" s="37" t="s">
        <v>333</v>
      </c>
      <c r="F38" s="78">
        <v>3.9</v>
      </c>
      <c r="G38" s="73" t="s">
        <v>13</v>
      </c>
      <c r="H38" s="73">
        <v>90</v>
      </c>
      <c r="I38" s="73" t="s">
        <v>13</v>
      </c>
      <c r="J38" s="73" t="s">
        <v>13</v>
      </c>
      <c r="K38" s="74">
        <v>5250000</v>
      </c>
      <c r="L38" s="25"/>
    </row>
    <row r="39" spans="1:12" s="8" customFormat="1" ht="24.75" customHeight="1">
      <c r="A39" s="33">
        <v>23</v>
      </c>
      <c r="B39" s="195" t="s">
        <v>320</v>
      </c>
      <c r="C39" s="38" t="s">
        <v>25</v>
      </c>
      <c r="D39" s="195" t="s">
        <v>326</v>
      </c>
      <c r="E39" s="37" t="s">
        <v>333</v>
      </c>
      <c r="F39" s="78">
        <v>3.83</v>
      </c>
      <c r="G39" s="73" t="s">
        <v>13</v>
      </c>
      <c r="H39" s="73">
        <v>90</v>
      </c>
      <c r="I39" s="73" t="s">
        <v>13</v>
      </c>
      <c r="J39" s="73" t="s">
        <v>13</v>
      </c>
      <c r="K39" s="74">
        <v>5250000</v>
      </c>
      <c r="L39" s="25"/>
    </row>
    <row r="40" spans="1:12" s="8" customFormat="1" ht="24.75" customHeight="1">
      <c r="A40" s="33">
        <v>24</v>
      </c>
      <c r="B40" s="195" t="s">
        <v>321</v>
      </c>
      <c r="C40" s="38" t="s">
        <v>27</v>
      </c>
      <c r="D40" s="195" t="s">
        <v>327</v>
      </c>
      <c r="E40" s="37" t="s">
        <v>334</v>
      </c>
      <c r="F40" s="78">
        <v>3.82</v>
      </c>
      <c r="G40" s="73" t="s">
        <v>13</v>
      </c>
      <c r="H40" s="73">
        <v>90</v>
      </c>
      <c r="I40" s="73" t="s">
        <v>13</v>
      </c>
      <c r="J40" s="73" t="s">
        <v>13</v>
      </c>
      <c r="K40" s="74">
        <v>5250000</v>
      </c>
      <c r="L40" s="25"/>
    </row>
    <row r="41" spans="1:12" s="8" customFormat="1" ht="24.75" customHeight="1">
      <c r="A41" s="33">
        <v>25</v>
      </c>
      <c r="B41" s="195" t="s">
        <v>322</v>
      </c>
      <c r="C41" s="38" t="s">
        <v>72</v>
      </c>
      <c r="D41" s="195" t="s">
        <v>115</v>
      </c>
      <c r="E41" s="37" t="s">
        <v>332</v>
      </c>
      <c r="F41" s="78">
        <v>3.75</v>
      </c>
      <c r="G41" s="73" t="s">
        <v>13</v>
      </c>
      <c r="H41" s="73">
        <v>90</v>
      </c>
      <c r="I41" s="73" t="s">
        <v>13</v>
      </c>
      <c r="J41" s="73" t="s">
        <v>13</v>
      </c>
      <c r="K41" s="74">
        <v>5250000</v>
      </c>
      <c r="L41" s="25"/>
    </row>
    <row r="42" spans="1:12" s="8" customFormat="1" ht="24.75" customHeight="1">
      <c r="A42" s="33">
        <v>26</v>
      </c>
      <c r="B42" s="195" t="s">
        <v>61</v>
      </c>
      <c r="C42" s="38" t="s">
        <v>22</v>
      </c>
      <c r="D42" s="195" t="s">
        <v>116</v>
      </c>
      <c r="E42" s="37" t="s">
        <v>333</v>
      </c>
      <c r="F42" s="78">
        <v>3.71</v>
      </c>
      <c r="G42" s="73" t="s">
        <v>13</v>
      </c>
      <c r="H42" s="73">
        <v>90</v>
      </c>
      <c r="I42" s="73" t="s">
        <v>13</v>
      </c>
      <c r="J42" s="73" t="s">
        <v>13</v>
      </c>
      <c r="K42" s="74">
        <v>5250000</v>
      </c>
      <c r="L42" s="25"/>
    </row>
    <row r="43" spans="1:12" s="8" customFormat="1" ht="24.75" customHeight="1">
      <c r="A43" s="33">
        <v>27</v>
      </c>
      <c r="B43" s="195" t="s">
        <v>17</v>
      </c>
      <c r="C43" s="38" t="s">
        <v>39</v>
      </c>
      <c r="D43" s="195" t="s">
        <v>328</v>
      </c>
      <c r="E43" s="37" t="s">
        <v>334</v>
      </c>
      <c r="F43" s="78">
        <v>3.7</v>
      </c>
      <c r="G43" s="73" t="s">
        <v>13</v>
      </c>
      <c r="H43" s="73">
        <v>93</v>
      </c>
      <c r="I43" s="73" t="s">
        <v>13</v>
      </c>
      <c r="J43" s="73" t="s">
        <v>13</v>
      </c>
      <c r="K43" s="74">
        <v>5250000</v>
      </c>
      <c r="L43" s="25"/>
    </row>
    <row r="44" spans="1:12" s="8" customFormat="1" ht="24.75" customHeight="1">
      <c r="A44" s="33">
        <v>28</v>
      </c>
      <c r="B44" s="195" t="s">
        <v>323</v>
      </c>
      <c r="C44" s="38" t="s">
        <v>30</v>
      </c>
      <c r="D44" s="195" t="s">
        <v>329</v>
      </c>
      <c r="E44" s="37" t="s">
        <v>334</v>
      </c>
      <c r="F44" s="78">
        <v>3.67</v>
      </c>
      <c r="G44" s="73" t="s">
        <v>13</v>
      </c>
      <c r="H44" s="73">
        <v>90</v>
      </c>
      <c r="I44" s="73" t="s">
        <v>13</v>
      </c>
      <c r="J44" s="73" t="s">
        <v>13</v>
      </c>
      <c r="K44" s="74">
        <v>5250000</v>
      </c>
      <c r="L44" s="25"/>
    </row>
    <row r="45" spans="1:12" s="8" customFormat="1" ht="24.75" customHeight="1">
      <c r="A45" s="33">
        <v>29</v>
      </c>
      <c r="B45" s="195" t="s">
        <v>277</v>
      </c>
      <c r="C45" s="38" t="s">
        <v>30</v>
      </c>
      <c r="D45" s="195" t="s">
        <v>330</v>
      </c>
      <c r="E45" s="37" t="s">
        <v>334</v>
      </c>
      <c r="F45" s="78">
        <v>3.67</v>
      </c>
      <c r="G45" s="73" t="s">
        <v>13</v>
      </c>
      <c r="H45" s="73">
        <v>92</v>
      </c>
      <c r="I45" s="73" t="s">
        <v>13</v>
      </c>
      <c r="J45" s="73" t="s">
        <v>13</v>
      </c>
      <c r="K45" s="74">
        <v>5250000</v>
      </c>
      <c r="L45" s="25"/>
    </row>
    <row r="46" spans="1:12" s="8" customFormat="1" ht="24.75" customHeight="1">
      <c r="A46" s="33">
        <v>30</v>
      </c>
      <c r="B46" s="195" t="s">
        <v>268</v>
      </c>
      <c r="C46" s="38" t="s">
        <v>124</v>
      </c>
      <c r="D46" s="195" t="s">
        <v>117</v>
      </c>
      <c r="E46" s="37" t="s">
        <v>334</v>
      </c>
      <c r="F46" s="78">
        <v>3.64</v>
      </c>
      <c r="G46" s="73" t="s">
        <v>13</v>
      </c>
      <c r="H46" s="73">
        <v>90</v>
      </c>
      <c r="I46" s="73" t="s">
        <v>13</v>
      </c>
      <c r="J46" s="73" t="s">
        <v>13</v>
      </c>
      <c r="K46" s="74">
        <v>5250000</v>
      </c>
      <c r="L46" s="25"/>
    </row>
    <row r="47" spans="1:12" s="8" customFormat="1" ht="24.75" customHeight="1">
      <c r="A47" s="33">
        <v>31</v>
      </c>
      <c r="B47" s="195" t="s">
        <v>324</v>
      </c>
      <c r="C47" s="38" t="s">
        <v>58</v>
      </c>
      <c r="D47" s="195" t="s">
        <v>331</v>
      </c>
      <c r="E47" s="37" t="s">
        <v>332</v>
      </c>
      <c r="F47" s="78">
        <v>3.6</v>
      </c>
      <c r="G47" s="73" t="s">
        <v>13</v>
      </c>
      <c r="H47" s="73">
        <v>93</v>
      </c>
      <c r="I47" s="73" t="s">
        <v>13</v>
      </c>
      <c r="J47" s="73" t="s">
        <v>13</v>
      </c>
      <c r="K47" s="74">
        <v>5250000</v>
      </c>
      <c r="L47" s="25"/>
    </row>
    <row r="48" spans="1:12" s="8" customFormat="1" ht="24.75" customHeight="1">
      <c r="A48" s="33"/>
      <c r="B48" s="233" t="s">
        <v>202</v>
      </c>
      <c r="C48" s="233"/>
      <c r="D48" s="223"/>
      <c r="E48" s="224"/>
      <c r="F48" s="224"/>
      <c r="G48" s="224"/>
      <c r="H48" s="224"/>
      <c r="I48" s="224"/>
      <c r="J48" s="225"/>
      <c r="K48" s="24"/>
      <c r="L48" s="25"/>
    </row>
    <row r="49" spans="1:12" s="8" customFormat="1" ht="24.75" customHeight="1">
      <c r="A49" s="33">
        <v>32</v>
      </c>
      <c r="B49" s="38" t="s">
        <v>335</v>
      </c>
      <c r="C49" s="38" t="s">
        <v>336</v>
      </c>
      <c r="D49" s="26" t="s">
        <v>346</v>
      </c>
      <c r="E49" s="26" t="s">
        <v>357</v>
      </c>
      <c r="F49" s="78">
        <v>3.76</v>
      </c>
      <c r="G49" s="73" t="s">
        <v>13</v>
      </c>
      <c r="H49" s="73">
        <v>94</v>
      </c>
      <c r="I49" s="73" t="s">
        <v>13</v>
      </c>
      <c r="J49" s="73" t="s">
        <v>13</v>
      </c>
      <c r="K49" s="85">
        <v>5250000</v>
      </c>
      <c r="L49" s="25"/>
    </row>
    <row r="50" spans="1:12" s="8" customFormat="1" ht="24.75" customHeight="1">
      <c r="A50" s="33">
        <v>33</v>
      </c>
      <c r="B50" s="39" t="s">
        <v>171</v>
      </c>
      <c r="C50" s="39" t="s">
        <v>54</v>
      </c>
      <c r="D50" s="36" t="s">
        <v>347</v>
      </c>
      <c r="E50" s="36" t="s">
        <v>358</v>
      </c>
      <c r="F50" s="78">
        <v>3.8</v>
      </c>
      <c r="G50" s="73" t="s">
        <v>13</v>
      </c>
      <c r="H50" s="73">
        <v>88</v>
      </c>
      <c r="I50" s="34" t="s">
        <v>18</v>
      </c>
      <c r="J50" s="73" t="s">
        <v>19</v>
      </c>
      <c r="K50" s="85">
        <v>4500000</v>
      </c>
      <c r="L50" s="25"/>
    </row>
    <row r="51" spans="1:12" s="8" customFormat="1" ht="24.75" customHeight="1">
      <c r="A51" s="33">
        <v>34</v>
      </c>
      <c r="B51" s="39" t="s">
        <v>35</v>
      </c>
      <c r="C51" s="39" t="s">
        <v>337</v>
      </c>
      <c r="D51" s="36" t="s">
        <v>348</v>
      </c>
      <c r="E51" s="36" t="s">
        <v>357</v>
      </c>
      <c r="F51" s="78">
        <v>3.74</v>
      </c>
      <c r="G51" s="73" t="s">
        <v>13</v>
      </c>
      <c r="H51" s="73">
        <v>84</v>
      </c>
      <c r="I51" s="34" t="s">
        <v>18</v>
      </c>
      <c r="J51" s="73" t="s">
        <v>19</v>
      </c>
      <c r="K51" s="85">
        <v>4500000</v>
      </c>
      <c r="L51" s="25"/>
    </row>
    <row r="52" spans="1:12" s="8" customFormat="1" ht="24.75" customHeight="1">
      <c r="A52" s="33">
        <v>35</v>
      </c>
      <c r="B52" s="39" t="s">
        <v>338</v>
      </c>
      <c r="C52" s="39" t="s">
        <v>25</v>
      </c>
      <c r="D52" s="36" t="s">
        <v>349</v>
      </c>
      <c r="E52" s="36" t="s">
        <v>358</v>
      </c>
      <c r="F52" s="78">
        <v>3.65</v>
      </c>
      <c r="G52" s="73" t="s">
        <v>13</v>
      </c>
      <c r="H52" s="73">
        <v>75</v>
      </c>
      <c r="I52" s="34" t="s">
        <v>20</v>
      </c>
      <c r="J52" s="73" t="s">
        <v>19</v>
      </c>
      <c r="K52" s="85">
        <v>4500000</v>
      </c>
      <c r="L52" s="25"/>
    </row>
    <row r="53" spans="1:12" s="8" customFormat="1" ht="24.75" customHeight="1">
      <c r="A53" s="33">
        <v>36</v>
      </c>
      <c r="B53" s="39" t="s">
        <v>17</v>
      </c>
      <c r="C53" s="39" t="s">
        <v>22</v>
      </c>
      <c r="D53" s="36" t="s">
        <v>350</v>
      </c>
      <c r="E53" s="36" t="s">
        <v>357</v>
      </c>
      <c r="F53" s="78">
        <v>3.65</v>
      </c>
      <c r="G53" s="73" t="s">
        <v>13</v>
      </c>
      <c r="H53" s="73">
        <v>83</v>
      </c>
      <c r="I53" s="34" t="s">
        <v>18</v>
      </c>
      <c r="J53" s="73" t="s">
        <v>19</v>
      </c>
      <c r="K53" s="85">
        <v>4500000</v>
      </c>
      <c r="L53" s="25"/>
    </row>
    <row r="54" spans="1:12" s="8" customFormat="1" ht="24.75" customHeight="1">
      <c r="A54" s="33">
        <v>37</v>
      </c>
      <c r="B54" s="39" t="s">
        <v>339</v>
      </c>
      <c r="C54" s="39" t="s">
        <v>25</v>
      </c>
      <c r="D54" s="36" t="s">
        <v>351</v>
      </c>
      <c r="E54" s="36" t="s">
        <v>357</v>
      </c>
      <c r="F54" s="78">
        <v>3.59</v>
      </c>
      <c r="G54" s="36" t="s">
        <v>19</v>
      </c>
      <c r="H54" s="73">
        <v>84</v>
      </c>
      <c r="I54" s="34" t="s">
        <v>18</v>
      </c>
      <c r="J54" s="73" t="s">
        <v>19</v>
      </c>
      <c r="K54" s="85">
        <v>4500000</v>
      </c>
      <c r="L54" s="25"/>
    </row>
    <row r="55" spans="1:12" s="8" customFormat="1" ht="24.75" customHeight="1">
      <c r="A55" s="33">
        <v>38</v>
      </c>
      <c r="B55" s="39" t="s">
        <v>340</v>
      </c>
      <c r="C55" s="39" t="s">
        <v>27</v>
      </c>
      <c r="D55" s="36" t="s">
        <v>352</v>
      </c>
      <c r="E55" s="36" t="s">
        <v>357</v>
      </c>
      <c r="F55" s="78">
        <v>3.53</v>
      </c>
      <c r="G55" s="36" t="s">
        <v>19</v>
      </c>
      <c r="H55" s="73">
        <v>81</v>
      </c>
      <c r="I55" s="34" t="s">
        <v>18</v>
      </c>
      <c r="J55" s="73" t="s">
        <v>19</v>
      </c>
      <c r="K55" s="85">
        <v>4500000</v>
      </c>
      <c r="L55" s="25"/>
    </row>
    <row r="56" spans="1:12" s="8" customFormat="1" ht="24.75" customHeight="1">
      <c r="A56" s="33">
        <v>39</v>
      </c>
      <c r="B56" s="39" t="s">
        <v>341</v>
      </c>
      <c r="C56" s="39" t="s">
        <v>135</v>
      </c>
      <c r="D56" s="36" t="s">
        <v>353</v>
      </c>
      <c r="E56" s="36" t="s">
        <v>358</v>
      </c>
      <c r="F56" s="78">
        <v>3.5</v>
      </c>
      <c r="G56" s="36" t="s">
        <v>19</v>
      </c>
      <c r="H56" s="73">
        <v>83</v>
      </c>
      <c r="I56" s="34" t="s">
        <v>18</v>
      </c>
      <c r="J56" s="73" t="s">
        <v>19</v>
      </c>
      <c r="K56" s="85">
        <v>4500000</v>
      </c>
      <c r="L56" s="25"/>
    </row>
    <row r="57" spans="1:12" s="8" customFormat="1" ht="24.75" customHeight="1">
      <c r="A57" s="33">
        <v>40</v>
      </c>
      <c r="B57" s="39" t="s">
        <v>342</v>
      </c>
      <c r="C57" s="39" t="s">
        <v>343</v>
      </c>
      <c r="D57" s="36" t="s">
        <v>354</v>
      </c>
      <c r="E57" s="36" t="s">
        <v>358</v>
      </c>
      <c r="F57" s="78">
        <v>3.5</v>
      </c>
      <c r="G57" s="36" t="s">
        <v>19</v>
      </c>
      <c r="H57" s="73">
        <v>84</v>
      </c>
      <c r="I57" s="34" t="s">
        <v>18</v>
      </c>
      <c r="J57" s="73" t="s">
        <v>19</v>
      </c>
      <c r="K57" s="85">
        <v>4500000</v>
      </c>
      <c r="L57" s="25"/>
    </row>
    <row r="58" spans="1:12" s="8" customFormat="1" ht="24.75" customHeight="1">
      <c r="A58" s="33">
        <v>41</v>
      </c>
      <c r="B58" s="39" t="s">
        <v>344</v>
      </c>
      <c r="C58" s="39" t="s">
        <v>52</v>
      </c>
      <c r="D58" s="36" t="s">
        <v>355</v>
      </c>
      <c r="E58" s="36" t="s">
        <v>357</v>
      </c>
      <c r="F58" s="78">
        <v>3.5</v>
      </c>
      <c r="G58" s="36" t="s">
        <v>19</v>
      </c>
      <c r="H58" s="73">
        <v>87</v>
      </c>
      <c r="I58" s="34" t="s">
        <v>18</v>
      </c>
      <c r="J58" s="73" t="s">
        <v>19</v>
      </c>
      <c r="K58" s="85">
        <v>4500000</v>
      </c>
      <c r="L58" s="25"/>
    </row>
    <row r="59" spans="1:12" s="8" customFormat="1" ht="24.75" customHeight="1">
      <c r="A59" s="33">
        <v>42</v>
      </c>
      <c r="B59" s="39" t="s">
        <v>345</v>
      </c>
      <c r="C59" s="39" t="s">
        <v>62</v>
      </c>
      <c r="D59" s="36" t="s">
        <v>356</v>
      </c>
      <c r="E59" s="36" t="s">
        <v>357</v>
      </c>
      <c r="F59" s="78">
        <v>3.4</v>
      </c>
      <c r="G59" s="36" t="s">
        <v>19</v>
      </c>
      <c r="H59" s="73">
        <v>84</v>
      </c>
      <c r="I59" s="34" t="s">
        <v>18</v>
      </c>
      <c r="J59" s="73" t="s">
        <v>19</v>
      </c>
      <c r="K59" s="85">
        <v>4500000</v>
      </c>
      <c r="L59" s="25"/>
    </row>
    <row r="60" spans="1:12" ht="39" customHeight="1">
      <c r="A60" s="226" t="s">
        <v>549</v>
      </c>
      <c r="B60" s="228"/>
      <c r="C60" s="228"/>
      <c r="D60" s="228"/>
      <c r="E60" s="228"/>
      <c r="F60" s="228"/>
      <c r="G60" s="228"/>
      <c r="H60" s="228"/>
      <c r="I60" s="228"/>
      <c r="J60" s="229"/>
      <c r="K60" s="23">
        <f>SUM(K14:K59)</f>
        <v>210750000</v>
      </c>
      <c r="L60" s="22"/>
    </row>
  </sheetData>
  <sheetProtection/>
  <autoFilter ref="J1:J60"/>
  <mergeCells count="27">
    <mergeCell ref="B48:C48"/>
    <mergeCell ref="D48:J48"/>
    <mergeCell ref="E1:L1"/>
    <mergeCell ref="E2:L2"/>
    <mergeCell ref="A6:L6"/>
    <mergeCell ref="A7:L7"/>
    <mergeCell ref="A8:L8"/>
    <mergeCell ref="A10:L10"/>
    <mergeCell ref="A1:D1"/>
    <mergeCell ref="A2:D2"/>
    <mergeCell ref="A60:J60"/>
    <mergeCell ref="A12:A13"/>
    <mergeCell ref="B12:C13"/>
    <mergeCell ref="K12:K13"/>
    <mergeCell ref="L12:L13"/>
    <mergeCell ref="D14:J14"/>
    <mergeCell ref="B14:C14"/>
    <mergeCell ref="H12:I12"/>
    <mergeCell ref="B35:C35"/>
    <mergeCell ref="D35:J35"/>
    <mergeCell ref="D12:D13"/>
    <mergeCell ref="A3:D3"/>
    <mergeCell ref="F12:G12"/>
    <mergeCell ref="D22:J22"/>
    <mergeCell ref="E12:E13"/>
    <mergeCell ref="B22:C22"/>
    <mergeCell ref="J12:J13"/>
  </mergeCells>
  <printOptions/>
  <pageMargins left="0.54" right="0.23" top="0.4" bottom="0.49" header="0.3" footer="0.2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70" zoomScaleNormal="70" zoomScalePageLayoutView="0" workbookViewId="0" topLeftCell="A1">
      <selection activeCell="L21" sqref="L21"/>
    </sheetView>
  </sheetViews>
  <sheetFormatPr defaultColWidth="9.140625" defaultRowHeight="15"/>
  <cols>
    <col min="1" max="1" width="6.8515625" style="4" customWidth="1"/>
    <col min="2" max="2" width="23.28125" style="4" customWidth="1"/>
    <col min="3" max="3" width="10.28125" style="4" customWidth="1"/>
    <col min="4" max="4" width="15.28125" style="4" customWidth="1"/>
    <col min="5" max="5" width="10.8515625" style="4" customWidth="1"/>
    <col min="6" max="6" width="7.8515625" style="15" bestFit="1" customWidth="1"/>
    <col min="7" max="7" width="11.7109375" style="4" customWidth="1"/>
    <col min="8" max="8" width="8.57421875" style="4" customWidth="1"/>
    <col min="9" max="9" width="11.7109375" style="4" customWidth="1"/>
    <col min="10" max="10" width="11.57421875" style="4" customWidth="1"/>
    <col min="11" max="11" width="15.00390625" style="4" customWidth="1"/>
    <col min="12" max="12" width="13.421875" style="4" customWidth="1"/>
    <col min="13" max="16384" width="9.140625" style="4" customWidth="1"/>
  </cols>
  <sheetData>
    <row r="1" spans="1:12" s="1" customFormat="1" ht="18.75">
      <c r="A1" s="214" t="s">
        <v>0</v>
      </c>
      <c r="B1" s="214"/>
      <c r="C1" s="214"/>
      <c r="D1" s="214"/>
      <c r="E1" s="215" t="s">
        <v>1</v>
      </c>
      <c r="F1" s="215"/>
      <c r="G1" s="215"/>
      <c r="H1" s="215"/>
      <c r="I1" s="215"/>
      <c r="J1" s="215"/>
      <c r="K1" s="215"/>
      <c r="L1" s="215"/>
    </row>
    <row r="2" spans="1:12" s="1" customFormat="1" ht="18.75">
      <c r="A2" s="215" t="s">
        <v>2</v>
      </c>
      <c r="B2" s="215"/>
      <c r="C2" s="215"/>
      <c r="D2" s="215"/>
      <c r="E2" s="215" t="s">
        <v>3</v>
      </c>
      <c r="F2" s="215"/>
      <c r="G2" s="215"/>
      <c r="H2" s="215"/>
      <c r="I2" s="215"/>
      <c r="J2" s="215"/>
      <c r="K2" s="215"/>
      <c r="L2" s="215"/>
    </row>
    <row r="3" spans="1:11" s="1" customFormat="1" ht="18.75">
      <c r="A3" s="215" t="s">
        <v>4</v>
      </c>
      <c r="B3" s="215"/>
      <c r="C3" s="215"/>
      <c r="D3" s="215"/>
      <c r="E3" s="2"/>
      <c r="F3" s="14"/>
      <c r="G3" s="2"/>
      <c r="H3" s="2"/>
      <c r="I3" s="2"/>
      <c r="J3" s="2"/>
      <c r="K3" s="2"/>
    </row>
    <row r="4" spans="1:4" ht="16.5">
      <c r="A4" s="6"/>
      <c r="B4" s="6"/>
      <c r="C4" s="6"/>
      <c r="D4" s="6"/>
    </row>
    <row r="5" spans="1:12" s="1" customFormat="1" ht="18.75">
      <c r="A5" s="215" t="s">
        <v>12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</row>
    <row r="6" spans="1:12" s="1" customFormat="1" ht="18.75">
      <c r="A6" s="215" t="str">
        <f>'Khoa KTQT'!A7</f>
        <v>HỌC KỲ I, NĂM HỌC 2019 - 2020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</row>
    <row r="7" spans="1:12" s="1" customFormat="1" ht="28.5" customHeight="1">
      <c r="A7" s="216" t="str">
        <f>'Khoa KTQT'!A8</f>
        <v>(Ban hành kèm theo Quyết dịnh số:      361  /QĐ-HVCSPT ngày   13   tháng   5   năm 2020 của Giám đốc Học viện Chính sách và Phát triển )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</row>
    <row r="8" spans="1:10" s="1" customFormat="1" ht="10.5" customHeight="1">
      <c r="A8" s="7"/>
      <c r="B8" s="7"/>
      <c r="C8" s="7"/>
      <c r="D8" s="7"/>
      <c r="E8" s="7"/>
      <c r="F8" s="16"/>
      <c r="G8" s="7"/>
      <c r="H8" s="7"/>
      <c r="I8" s="7"/>
      <c r="J8" s="7"/>
    </row>
    <row r="9" spans="1:12" s="1" customFormat="1" ht="18.75">
      <c r="A9" s="215" t="s">
        <v>26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</row>
    <row r="10" ht="5.25" customHeight="1"/>
    <row r="11" spans="1:12" s="3" customFormat="1" ht="43.5" customHeight="1">
      <c r="A11" s="231" t="s">
        <v>5</v>
      </c>
      <c r="B11" s="231" t="s">
        <v>6</v>
      </c>
      <c r="C11" s="231"/>
      <c r="D11" s="231" t="s">
        <v>7</v>
      </c>
      <c r="E11" s="231" t="s">
        <v>8</v>
      </c>
      <c r="F11" s="232" t="s">
        <v>173</v>
      </c>
      <c r="G11" s="232"/>
      <c r="H11" s="232" t="s">
        <v>166</v>
      </c>
      <c r="I11" s="232"/>
      <c r="J11" s="232" t="s">
        <v>11</v>
      </c>
      <c r="K11" s="231" t="s">
        <v>86</v>
      </c>
      <c r="L11" s="231" t="s">
        <v>46</v>
      </c>
    </row>
    <row r="12" spans="1:12" s="3" customFormat="1" ht="24.75" customHeight="1">
      <c r="A12" s="231"/>
      <c r="B12" s="231"/>
      <c r="C12" s="231"/>
      <c r="D12" s="231"/>
      <c r="E12" s="231"/>
      <c r="F12" s="17" t="s">
        <v>9</v>
      </c>
      <c r="G12" s="21" t="s">
        <v>10</v>
      </c>
      <c r="H12" s="21" t="s">
        <v>9</v>
      </c>
      <c r="I12" s="21" t="s">
        <v>10</v>
      </c>
      <c r="J12" s="232"/>
      <c r="K12" s="231"/>
      <c r="L12" s="231"/>
    </row>
    <row r="13" spans="1:12" s="19" customFormat="1" ht="24.75" customHeight="1">
      <c r="A13" s="33"/>
      <c r="B13" s="217" t="s">
        <v>24</v>
      </c>
      <c r="C13" s="217"/>
      <c r="D13" s="221"/>
      <c r="E13" s="221"/>
      <c r="F13" s="221"/>
      <c r="G13" s="221"/>
      <c r="H13" s="221"/>
      <c r="I13" s="221"/>
      <c r="J13" s="221"/>
      <c r="K13" s="40"/>
      <c r="L13" s="25"/>
    </row>
    <row r="14" spans="1:12" s="19" customFormat="1" ht="24.75" customHeight="1">
      <c r="A14" s="156">
        <v>1</v>
      </c>
      <c r="B14" s="61" t="s">
        <v>180</v>
      </c>
      <c r="C14" s="59" t="s">
        <v>40</v>
      </c>
      <c r="D14" s="60">
        <v>5073105005</v>
      </c>
      <c r="E14" s="62" t="s">
        <v>181</v>
      </c>
      <c r="F14" s="93">
        <v>3.5</v>
      </c>
      <c r="G14" s="63" t="s">
        <v>19</v>
      </c>
      <c r="H14" s="63">
        <v>81</v>
      </c>
      <c r="I14" s="63" t="s">
        <v>18</v>
      </c>
      <c r="J14" s="63" t="s">
        <v>19</v>
      </c>
      <c r="K14" s="40">
        <v>4500000</v>
      </c>
      <c r="L14" s="25"/>
    </row>
    <row r="15" spans="1:12" s="19" customFormat="1" ht="24.75" customHeight="1">
      <c r="A15" s="156">
        <v>2</v>
      </c>
      <c r="B15" s="61" t="s">
        <v>126</v>
      </c>
      <c r="C15" s="59" t="s">
        <v>43</v>
      </c>
      <c r="D15" s="45" t="s">
        <v>127</v>
      </c>
      <c r="E15" s="62" t="s">
        <v>181</v>
      </c>
      <c r="F15" s="93">
        <v>3.5</v>
      </c>
      <c r="G15" s="63" t="s">
        <v>19</v>
      </c>
      <c r="H15" s="63">
        <v>78</v>
      </c>
      <c r="I15" s="63" t="s">
        <v>20</v>
      </c>
      <c r="J15" s="63" t="s">
        <v>20</v>
      </c>
      <c r="K15" s="40">
        <v>3750000</v>
      </c>
      <c r="L15" s="25"/>
    </row>
    <row r="16" spans="1:12" s="19" customFormat="1" ht="24.75" customHeight="1">
      <c r="A16" s="49"/>
      <c r="B16" s="217" t="s">
        <v>70</v>
      </c>
      <c r="C16" s="217"/>
      <c r="D16" s="221"/>
      <c r="E16" s="221"/>
      <c r="F16" s="221"/>
      <c r="G16" s="221"/>
      <c r="H16" s="221"/>
      <c r="I16" s="221"/>
      <c r="J16" s="221"/>
      <c r="K16" s="40"/>
      <c r="L16" s="25"/>
    </row>
    <row r="17" spans="1:12" s="19" customFormat="1" ht="24.75" customHeight="1">
      <c r="A17" s="156">
        <v>3</v>
      </c>
      <c r="B17" s="61" t="s">
        <v>182</v>
      </c>
      <c r="C17" s="59" t="s">
        <v>30</v>
      </c>
      <c r="D17" s="62" t="s">
        <v>183</v>
      </c>
      <c r="E17" s="62" t="s">
        <v>184</v>
      </c>
      <c r="F17" s="64">
        <v>3.63</v>
      </c>
      <c r="G17" s="63" t="s">
        <v>13</v>
      </c>
      <c r="H17" s="64">
        <v>73</v>
      </c>
      <c r="I17" s="63" t="s">
        <v>20</v>
      </c>
      <c r="J17" s="63" t="s">
        <v>19</v>
      </c>
      <c r="K17" s="40">
        <v>4500000</v>
      </c>
      <c r="L17" s="25"/>
    </row>
    <row r="18" spans="1:12" s="19" customFormat="1" ht="24.75" customHeight="1">
      <c r="A18" s="156">
        <v>4</v>
      </c>
      <c r="B18" s="61" t="s">
        <v>17</v>
      </c>
      <c r="C18" s="59" t="s">
        <v>38</v>
      </c>
      <c r="D18" s="62" t="s">
        <v>185</v>
      </c>
      <c r="E18" s="62" t="s">
        <v>184</v>
      </c>
      <c r="F18" s="64">
        <v>3.55</v>
      </c>
      <c r="G18" s="63" t="s">
        <v>19</v>
      </c>
      <c r="H18" s="64">
        <v>70</v>
      </c>
      <c r="I18" s="63" t="s">
        <v>20</v>
      </c>
      <c r="J18" s="63" t="s">
        <v>20</v>
      </c>
      <c r="K18" s="40">
        <v>3750000</v>
      </c>
      <c r="L18" s="25"/>
    </row>
    <row r="19" spans="1:12" s="19" customFormat="1" ht="24.75" customHeight="1">
      <c r="A19" s="156">
        <v>5</v>
      </c>
      <c r="B19" s="59" t="s">
        <v>186</v>
      </c>
      <c r="C19" s="59" t="s">
        <v>32</v>
      </c>
      <c r="D19" s="62" t="s">
        <v>187</v>
      </c>
      <c r="E19" s="62" t="s">
        <v>184</v>
      </c>
      <c r="F19" s="64">
        <v>3.17</v>
      </c>
      <c r="G19" s="63" t="s">
        <v>20</v>
      </c>
      <c r="H19" s="64">
        <v>72</v>
      </c>
      <c r="I19" s="63" t="s">
        <v>20</v>
      </c>
      <c r="J19" s="63" t="s">
        <v>20</v>
      </c>
      <c r="K19" s="40">
        <v>3750000</v>
      </c>
      <c r="L19" s="25"/>
    </row>
    <row r="20" spans="1:12" s="19" customFormat="1" ht="24.75" customHeight="1">
      <c r="A20" s="156">
        <v>6</v>
      </c>
      <c r="B20" s="59" t="s">
        <v>188</v>
      </c>
      <c r="C20" s="59" t="s">
        <v>189</v>
      </c>
      <c r="D20" s="62" t="s">
        <v>190</v>
      </c>
      <c r="E20" s="62" t="s">
        <v>184</v>
      </c>
      <c r="F20" s="64">
        <v>2.95</v>
      </c>
      <c r="G20" s="63" t="s">
        <v>20</v>
      </c>
      <c r="H20" s="64">
        <v>73</v>
      </c>
      <c r="I20" s="63" t="s">
        <v>20</v>
      </c>
      <c r="J20" s="63" t="s">
        <v>20</v>
      </c>
      <c r="K20" s="40">
        <v>3750000</v>
      </c>
      <c r="L20" s="25"/>
    </row>
    <row r="21" spans="1:12" s="19" customFormat="1" ht="38.25" customHeight="1">
      <c r="A21" s="49"/>
      <c r="B21" s="218" t="s">
        <v>195</v>
      </c>
      <c r="C21" s="217"/>
      <c r="D21" s="221"/>
      <c r="E21" s="221"/>
      <c r="F21" s="221"/>
      <c r="G21" s="221"/>
      <c r="H21" s="221"/>
      <c r="I21" s="221"/>
      <c r="J21" s="221"/>
      <c r="K21" s="40"/>
      <c r="L21" s="25"/>
    </row>
    <row r="22" spans="1:12" s="19" customFormat="1" ht="24.75" customHeight="1">
      <c r="A22" s="156">
        <v>7</v>
      </c>
      <c r="B22" s="196" t="s">
        <v>16</v>
      </c>
      <c r="C22" s="59" t="s">
        <v>175</v>
      </c>
      <c r="D22" s="62" t="s">
        <v>191</v>
      </c>
      <c r="E22" s="62" t="s">
        <v>192</v>
      </c>
      <c r="F22" s="66">
        <v>3.17</v>
      </c>
      <c r="G22" s="65" t="s">
        <v>20</v>
      </c>
      <c r="H22" s="65">
        <v>89</v>
      </c>
      <c r="I22" s="65" t="s">
        <v>18</v>
      </c>
      <c r="J22" s="65" t="s">
        <v>20</v>
      </c>
      <c r="K22" s="40">
        <v>3750000</v>
      </c>
      <c r="L22" s="25"/>
    </row>
    <row r="23" spans="1:12" s="19" customFormat="1" ht="24.75" customHeight="1">
      <c r="A23" s="156">
        <v>8</v>
      </c>
      <c r="B23" s="196" t="s">
        <v>193</v>
      </c>
      <c r="C23" s="59" t="s">
        <v>72</v>
      </c>
      <c r="D23" s="62" t="s">
        <v>194</v>
      </c>
      <c r="E23" s="62" t="s">
        <v>192</v>
      </c>
      <c r="F23" s="64">
        <v>2.92</v>
      </c>
      <c r="G23" s="65" t="s">
        <v>20</v>
      </c>
      <c r="H23" s="64">
        <v>76</v>
      </c>
      <c r="I23" s="197" t="s">
        <v>129</v>
      </c>
      <c r="J23" s="64" t="s">
        <v>20</v>
      </c>
      <c r="K23" s="40">
        <v>3750000</v>
      </c>
      <c r="L23" s="25"/>
    </row>
    <row r="24" spans="1:12" ht="28.5" customHeight="1">
      <c r="A24" s="234" t="s">
        <v>552</v>
      </c>
      <c r="B24" s="235"/>
      <c r="C24" s="235"/>
      <c r="D24" s="235"/>
      <c r="E24" s="235"/>
      <c r="F24" s="235"/>
      <c r="G24" s="235"/>
      <c r="H24" s="235"/>
      <c r="I24" s="235"/>
      <c r="J24" s="236"/>
      <c r="K24" s="41">
        <f>SUM(K13:K23)</f>
        <v>31500000</v>
      </c>
      <c r="L24" s="27"/>
    </row>
  </sheetData>
  <sheetProtection/>
  <mergeCells count="25">
    <mergeCell ref="L11:L12"/>
    <mergeCell ref="B11:C12"/>
    <mergeCell ref="E1:L1"/>
    <mergeCell ref="E2:L2"/>
    <mergeCell ref="A5:L5"/>
    <mergeCell ref="A6:L6"/>
    <mergeCell ref="A7:L7"/>
    <mergeCell ref="A9:L9"/>
    <mergeCell ref="A3:D3"/>
    <mergeCell ref="K11:K12"/>
    <mergeCell ref="A24:J24"/>
    <mergeCell ref="A11:A12"/>
    <mergeCell ref="D13:J13"/>
    <mergeCell ref="B16:C16"/>
    <mergeCell ref="B21:C21"/>
    <mergeCell ref="D16:J16"/>
    <mergeCell ref="D21:J21"/>
    <mergeCell ref="J11:J12"/>
    <mergeCell ref="A1:D1"/>
    <mergeCell ref="A2:D2"/>
    <mergeCell ref="E11:E12"/>
    <mergeCell ref="F11:G11"/>
    <mergeCell ref="B13:C13"/>
    <mergeCell ref="H11:I11"/>
    <mergeCell ref="D11:D12"/>
  </mergeCells>
  <printOptions/>
  <pageMargins left="0.47" right="0.31" top="0.25" bottom="0.26" header="0.2" footer="0.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zoomScale="84" zoomScaleNormal="84" zoomScalePageLayoutView="0" workbookViewId="0" topLeftCell="A1">
      <selection activeCell="N55" sqref="N55"/>
    </sheetView>
  </sheetViews>
  <sheetFormatPr defaultColWidth="9.140625" defaultRowHeight="15"/>
  <cols>
    <col min="1" max="1" width="6.28125" style="4" bestFit="1" customWidth="1"/>
    <col min="2" max="2" width="21.8515625" style="4" customWidth="1"/>
    <col min="3" max="3" width="9.421875" style="4" customWidth="1"/>
    <col min="4" max="4" width="18.57421875" style="4" customWidth="1"/>
    <col min="5" max="5" width="12.7109375" style="4" bestFit="1" customWidth="1"/>
    <col min="6" max="6" width="8.28125" style="80" customWidth="1"/>
    <col min="7" max="7" width="11.00390625" style="4" customWidth="1"/>
    <col min="8" max="8" width="8.28125" style="4" customWidth="1"/>
    <col min="9" max="10" width="12.140625" style="4" customWidth="1"/>
    <col min="11" max="11" width="14.8515625" style="4" customWidth="1"/>
    <col min="12" max="12" width="9.140625" style="4" customWidth="1"/>
    <col min="13" max="16384" width="9.140625" style="4" customWidth="1"/>
  </cols>
  <sheetData>
    <row r="1" spans="1:12" s="1" customFormat="1" ht="18.75">
      <c r="A1" s="214" t="s">
        <v>0</v>
      </c>
      <c r="B1" s="214"/>
      <c r="C1" s="214"/>
      <c r="D1" s="214"/>
      <c r="E1" s="215" t="s">
        <v>1</v>
      </c>
      <c r="F1" s="215"/>
      <c r="G1" s="215"/>
      <c r="H1" s="215"/>
      <c r="I1" s="215"/>
      <c r="J1" s="215"/>
      <c r="K1" s="215"/>
      <c r="L1" s="215"/>
    </row>
    <row r="2" spans="1:12" s="1" customFormat="1" ht="18.75">
      <c r="A2" s="215" t="s">
        <v>2</v>
      </c>
      <c r="B2" s="215"/>
      <c r="C2" s="215"/>
      <c r="D2" s="215"/>
      <c r="E2" s="215" t="s">
        <v>3</v>
      </c>
      <c r="F2" s="215"/>
      <c r="G2" s="215"/>
      <c r="H2" s="215"/>
      <c r="I2" s="215"/>
      <c r="J2" s="215"/>
      <c r="K2" s="215"/>
      <c r="L2" s="215"/>
    </row>
    <row r="3" spans="1:11" s="1" customFormat="1" ht="18.75">
      <c r="A3" s="215" t="s">
        <v>4</v>
      </c>
      <c r="B3" s="215"/>
      <c r="C3" s="215"/>
      <c r="D3" s="215"/>
      <c r="E3" s="57"/>
      <c r="F3" s="79"/>
      <c r="G3" s="57"/>
      <c r="H3" s="57"/>
      <c r="I3" s="57"/>
      <c r="J3" s="57"/>
      <c r="K3" s="57"/>
    </row>
    <row r="4" spans="1:4" ht="16.5">
      <c r="A4" s="6"/>
      <c r="B4" s="6"/>
      <c r="C4" s="6"/>
      <c r="D4" s="6"/>
    </row>
    <row r="5" spans="1:4" ht="16.5">
      <c r="A5" s="6"/>
      <c r="B5" s="6"/>
      <c r="C5" s="6"/>
      <c r="D5" s="6"/>
    </row>
    <row r="6" spans="1:12" s="1" customFormat="1" ht="18.75">
      <c r="A6" s="215" t="s">
        <v>12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</row>
    <row r="7" spans="1:12" s="1" customFormat="1" ht="18.75">
      <c r="A7" s="215" t="str">
        <f>'Khoa KTQT'!A7</f>
        <v>HỌC KỲ I, NĂM HỌC 2019 - 2020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</row>
    <row r="8" spans="1:12" s="1" customFormat="1" ht="33" customHeight="1">
      <c r="A8" s="216" t="str">
        <f>'Khoa CSC'!A7</f>
        <v>(Ban hành kèm theo Quyết dịnh số:      361  /QĐ-HVCSPT ngày   13   tháng   5   năm 2020 của Giám đốc Học viện Chính sách và Phát triển )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</row>
    <row r="9" spans="1:10" s="1" customFormat="1" ht="16.5" customHeight="1">
      <c r="A9" s="56"/>
      <c r="B9" s="56"/>
      <c r="C9" s="56"/>
      <c r="D9" s="56"/>
      <c r="E9" s="56"/>
      <c r="F9" s="81"/>
      <c r="G9" s="56"/>
      <c r="H9" s="56"/>
      <c r="I9" s="56"/>
      <c r="J9" s="56"/>
    </row>
    <row r="10" spans="1:12" s="1" customFormat="1" ht="18.75">
      <c r="A10" s="215" t="s">
        <v>545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</row>
    <row r="11" ht="23.25" customHeight="1"/>
    <row r="12" spans="1:12" s="3" customFormat="1" ht="41.25" customHeight="1">
      <c r="A12" s="221" t="s">
        <v>5</v>
      </c>
      <c r="B12" s="217" t="s">
        <v>6</v>
      </c>
      <c r="C12" s="217"/>
      <c r="D12" s="217" t="s">
        <v>7</v>
      </c>
      <c r="E12" s="217" t="s">
        <v>8</v>
      </c>
      <c r="F12" s="218" t="s">
        <v>173</v>
      </c>
      <c r="G12" s="218"/>
      <c r="H12" s="218" t="s">
        <v>166</v>
      </c>
      <c r="I12" s="218"/>
      <c r="J12" s="218" t="s">
        <v>11</v>
      </c>
      <c r="K12" s="217" t="s">
        <v>86</v>
      </c>
      <c r="L12" s="218" t="s">
        <v>544</v>
      </c>
    </row>
    <row r="13" spans="1:12" s="3" customFormat="1" ht="30" customHeight="1">
      <c r="A13" s="221"/>
      <c r="B13" s="217"/>
      <c r="C13" s="217"/>
      <c r="D13" s="217"/>
      <c r="E13" s="217"/>
      <c r="F13" s="157" t="s">
        <v>9</v>
      </c>
      <c r="G13" s="107" t="s">
        <v>10</v>
      </c>
      <c r="H13" s="107" t="s">
        <v>9</v>
      </c>
      <c r="I13" s="107" t="s">
        <v>10</v>
      </c>
      <c r="J13" s="218"/>
      <c r="K13" s="217"/>
      <c r="L13" s="217"/>
    </row>
    <row r="14" spans="1:12" s="19" customFormat="1" ht="30" customHeight="1">
      <c r="A14" s="106"/>
      <c r="B14" s="238" t="s">
        <v>24</v>
      </c>
      <c r="C14" s="238"/>
      <c r="D14" s="221"/>
      <c r="E14" s="221"/>
      <c r="F14" s="221"/>
      <c r="G14" s="221"/>
      <c r="H14" s="221"/>
      <c r="I14" s="221"/>
      <c r="J14" s="221"/>
      <c r="K14" s="25"/>
      <c r="L14" s="25"/>
    </row>
    <row r="15" spans="1:12" s="19" customFormat="1" ht="30" customHeight="1">
      <c r="A15" s="71">
        <v>1</v>
      </c>
      <c r="B15" s="72" t="s">
        <v>238</v>
      </c>
      <c r="C15" s="72" t="s">
        <v>111</v>
      </c>
      <c r="D15" s="177" t="s">
        <v>108</v>
      </c>
      <c r="E15" s="178" t="s">
        <v>203</v>
      </c>
      <c r="F15" s="179">
        <v>3.91</v>
      </c>
      <c r="G15" s="180" t="s">
        <v>13</v>
      </c>
      <c r="H15" s="180">
        <v>90</v>
      </c>
      <c r="I15" s="180" t="s">
        <v>13</v>
      </c>
      <c r="J15" s="180" t="s">
        <v>13</v>
      </c>
      <c r="K15" s="40">
        <v>5250000</v>
      </c>
      <c r="L15" s="25"/>
    </row>
    <row r="16" spans="1:12" s="19" customFormat="1" ht="30" customHeight="1">
      <c r="A16" s="71">
        <v>2</v>
      </c>
      <c r="B16" s="72" t="s">
        <v>239</v>
      </c>
      <c r="C16" s="72" t="s">
        <v>175</v>
      </c>
      <c r="D16" s="177" t="s">
        <v>204</v>
      </c>
      <c r="E16" s="178" t="s">
        <v>203</v>
      </c>
      <c r="F16" s="179">
        <v>3.81</v>
      </c>
      <c r="G16" s="180" t="s">
        <v>13</v>
      </c>
      <c r="H16" s="180">
        <v>90</v>
      </c>
      <c r="I16" s="180" t="s">
        <v>13</v>
      </c>
      <c r="J16" s="180" t="s">
        <v>13</v>
      </c>
      <c r="K16" s="40">
        <v>5250000</v>
      </c>
      <c r="L16" s="25"/>
    </row>
    <row r="17" spans="1:12" s="19" customFormat="1" ht="30" customHeight="1">
      <c r="A17" s="71">
        <v>3</v>
      </c>
      <c r="B17" s="72" t="s">
        <v>240</v>
      </c>
      <c r="C17" s="72" t="s">
        <v>241</v>
      </c>
      <c r="D17" s="177" t="s">
        <v>205</v>
      </c>
      <c r="E17" s="178" t="s">
        <v>203</v>
      </c>
      <c r="F17" s="179">
        <v>3.79</v>
      </c>
      <c r="G17" s="180" t="s">
        <v>13</v>
      </c>
      <c r="H17" s="180">
        <v>82</v>
      </c>
      <c r="I17" s="180" t="s">
        <v>18</v>
      </c>
      <c r="J17" s="180" t="s">
        <v>19</v>
      </c>
      <c r="K17" s="40">
        <v>4500000</v>
      </c>
      <c r="L17" s="25"/>
    </row>
    <row r="18" spans="1:12" s="19" customFormat="1" ht="30" customHeight="1">
      <c r="A18" s="71">
        <v>4</v>
      </c>
      <c r="B18" s="72" t="s">
        <v>242</v>
      </c>
      <c r="C18" s="72" t="s">
        <v>83</v>
      </c>
      <c r="D18" s="177" t="s">
        <v>206</v>
      </c>
      <c r="E18" s="178" t="s">
        <v>203</v>
      </c>
      <c r="F18" s="179">
        <v>3.61</v>
      </c>
      <c r="G18" s="180" t="s">
        <v>13</v>
      </c>
      <c r="H18" s="180">
        <v>86</v>
      </c>
      <c r="I18" s="180" t="s">
        <v>18</v>
      </c>
      <c r="J18" s="180" t="s">
        <v>19</v>
      </c>
      <c r="K18" s="40">
        <v>4500000</v>
      </c>
      <c r="L18" s="25"/>
    </row>
    <row r="19" spans="1:12" s="19" customFormat="1" ht="34.5" customHeight="1">
      <c r="A19" s="71">
        <v>5</v>
      </c>
      <c r="B19" s="72" t="s">
        <v>243</v>
      </c>
      <c r="C19" s="72" t="s">
        <v>112</v>
      </c>
      <c r="D19" s="177" t="s">
        <v>207</v>
      </c>
      <c r="E19" s="178" t="s">
        <v>203</v>
      </c>
      <c r="F19" s="179">
        <v>3.57</v>
      </c>
      <c r="G19" s="180" t="s">
        <v>19</v>
      </c>
      <c r="H19" s="180">
        <v>86</v>
      </c>
      <c r="I19" s="180" t="s">
        <v>18</v>
      </c>
      <c r="J19" s="180" t="s">
        <v>19</v>
      </c>
      <c r="K19" s="40">
        <v>4500000</v>
      </c>
      <c r="L19" s="25"/>
    </row>
    <row r="20" spans="1:12" s="19" customFormat="1" ht="38.25" customHeight="1">
      <c r="A20" s="106"/>
      <c r="B20" s="220" t="s">
        <v>70</v>
      </c>
      <c r="C20" s="220"/>
      <c r="D20" s="221"/>
      <c r="E20" s="221"/>
      <c r="F20" s="221"/>
      <c r="G20" s="221"/>
      <c r="H20" s="221"/>
      <c r="I20" s="221"/>
      <c r="J20" s="221"/>
      <c r="K20" s="25"/>
      <c r="L20" s="25"/>
    </row>
    <row r="21" spans="1:12" s="19" customFormat="1" ht="30" customHeight="1">
      <c r="A21" s="155">
        <v>6</v>
      </c>
      <c r="B21" s="72" t="s">
        <v>149</v>
      </c>
      <c r="C21" s="72" t="s">
        <v>58</v>
      </c>
      <c r="D21" s="154" t="s">
        <v>141</v>
      </c>
      <c r="E21" s="151" t="s">
        <v>198</v>
      </c>
      <c r="F21" s="152">
        <v>4</v>
      </c>
      <c r="G21" s="150" t="s">
        <v>13</v>
      </c>
      <c r="H21" s="150">
        <v>91</v>
      </c>
      <c r="I21" s="150" t="s">
        <v>13</v>
      </c>
      <c r="J21" s="150" t="s">
        <v>13</v>
      </c>
      <c r="K21" s="24">
        <v>5250000</v>
      </c>
      <c r="L21" s="25"/>
    </row>
    <row r="22" spans="1:12" s="19" customFormat="1" ht="30" customHeight="1">
      <c r="A22" s="155">
        <v>7</v>
      </c>
      <c r="B22" s="72" t="s">
        <v>66</v>
      </c>
      <c r="C22" s="72" t="s">
        <v>83</v>
      </c>
      <c r="D22" s="154" t="s">
        <v>81</v>
      </c>
      <c r="E22" s="151" t="s">
        <v>199</v>
      </c>
      <c r="F22" s="152">
        <v>3.93</v>
      </c>
      <c r="G22" s="150" t="s">
        <v>13</v>
      </c>
      <c r="H22" s="150">
        <v>90</v>
      </c>
      <c r="I22" s="150" t="s">
        <v>13</v>
      </c>
      <c r="J22" s="150" t="s">
        <v>13</v>
      </c>
      <c r="K22" s="24">
        <v>5250000</v>
      </c>
      <c r="L22" s="25"/>
    </row>
    <row r="23" spans="1:12" s="19" customFormat="1" ht="30" customHeight="1">
      <c r="A23" s="155">
        <v>8</v>
      </c>
      <c r="B23" s="72" t="s">
        <v>171</v>
      </c>
      <c r="C23" s="72" t="s">
        <v>172</v>
      </c>
      <c r="D23" s="154" t="s">
        <v>208</v>
      </c>
      <c r="E23" s="151" t="s">
        <v>199</v>
      </c>
      <c r="F23" s="152">
        <v>3.92</v>
      </c>
      <c r="G23" s="150" t="s">
        <v>13</v>
      </c>
      <c r="H23" s="150">
        <v>91</v>
      </c>
      <c r="I23" s="150" t="s">
        <v>13</v>
      </c>
      <c r="J23" s="150" t="s">
        <v>13</v>
      </c>
      <c r="K23" s="24">
        <v>5250000</v>
      </c>
      <c r="L23" s="25"/>
    </row>
    <row r="24" spans="1:12" s="19" customFormat="1" ht="30" customHeight="1">
      <c r="A24" s="155">
        <v>9</v>
      </c>
      <c r="B24" s="72" t="s">
        <v>244</v>
      </c>
      <c r="C24" s="72" t="s">
        <v>30</v>
      </c>
      <c r="D24" s="154" t="s">
        <v>80</v>
      </c>
      <c r="E24" s="151" t="s">
        <v>199</v>
      </c>
      <c r="F24" s="152">
        <v>3.9</v>
      </c>
      <c r="G24" s="150" t="s">
        <v>13</v>
      </c>
      <c r="H24" s="150">
        <v>90</v>
      </c>
      <c r="I24" s="150" t="s">
        <v>13</v>
      </c>
      <c r="J24" s="150" t="s">
        <v>13</v>
      </c>
      <c r="K24" s="24">
        <v>5250000</v>
      </c>
      <c r="L24" s="25"/>
    </row>
    <row r="25" spans="1:12" s="19" customFormat="1" ht="30" customHeight="1">
      <c r="A25" s="155">
        <v>10</v>
      </c>
      <c r="B25" s="72" t="s">
        <v>245</v>
      </c>
      <c r="C25" s="72" t="s">
        <v>65</v>
      </c>
      <c r="D25" s="154" t="s">
        <v>209</v>
      </c>
      <c r="E25" s="151" t="s">
        <v>199</v>
      </c>
      <c r="F25" s="152">
        <v>3.68</v>
      </c>
      <c r="G25" s="150" t="s">
        <v>13</v>
      </c>
      <c r="H25" s="150">
        <v>94</v>
      </c>
      <c r="I25" s="150" t="s">
        <v>13</v>
      </c>
      <c r="J25" s="150" t="s">
        <v>13</v>
      </c>
      <c r="K25" s="24">
        <v>5250000</v>
      </c>
      <c r="L25" s="25"/>
    </row>
    <row r="26" spans="1:12" s="19" customFormat="1" ht="30" customHeight="1">
      <c r="A26" s="155">
        <v>11</v>
      </c>
      <c r="B26" s="72" t="s">
        <v>246</v>
      </c>
      <c r="C26" s="72" t="s">
        <v>82</v>
      </c>
      <c r="D26" s="154" t="s">
        <v>143</v>
      </c>
      <c r="E26" s="151" t="s">
        <v>210</v>
      </c>
      <c r="F26" s="152">
        <v>3.94</v>
      </c>
      <c r="G26" s="150" t="s">
        <v>13</v>
      </c>
      <c r="H26" s="150">
        <v>85</v>
      </c>
      <c r="I26" s="150" t="s">
        <v>18</v>
      </c>
      <c r="J26" s="150" t="s">
        <v>19</v>
      </c>
      <c r="K26" s="24">
        <v>4500000</v>
      </c>
      <c r="L26" s="25"/>
    </row>
    <row r="27" spans="1:12" s="19" customFormat="1" ht="30" customHeight="1">
      <c r="A27" s="155">
        <v>12</v>
      </c>
      <c r="B27" s="72" t="s">
        <v>247</v>
      </c>
      <c r="C27" s="72" t="s">
        <v>30</v>
      </c>
      <c r="D27" s="154" t="s">
        <v>142</v>
      </c>
      <c r="E27" s="151" t="s">
        <v>210</v>
      </c>
      <c r="F27" s="152">
        <v>3.76</v>
      </c>
      <c r="G27" s="150" t="s">
        <v>13</v>
      </c>
      <c r="H27" s="150">
        <v>80</v>
      </c>
      <c r="I27" s="150" t="s">
        <v>18</v>
      </c>
      <c r="J27" s="150" t="s">
        <v>19</v>
      </c>
      <c r="K27" s="24">
        <v>4500000</v>
      </c>
      <c r="L27" s="25"/>
    </row>
    <row r="28" spans="1:12" s="19" customFormat="1" ht="30" customHeight="1">
      <c r="A28" s="155">
        <v>13</v>
      </c>
      <c r="B28" s="72" t="s">
        <v>248</v>
      </c>
      <c r="C28" s="72" t="s">
        <v>25</v>
      </c>
      <c r="D28" s="154" t="s">
        <v>211</v>
      </c>
      <c r="E28" s="151" t="s">
        <v>198</v>
      </c>
      <c r="F28" s="152">
        <v>3.74</v>
      </c>
      <c r="G28" s="150" t="s">
        <v>13</v>
      </c>
      <c r="H28" s="150">
        <v>81</v>
      </c>
      <c r="I28" s="150" t="s">
        <v>18</v>
      </c>
      <c r="J28" s="150" t="s">
        <v>19</v>
      </c>
      <c r="K28" s="24">
        <v>4500000</v>
      </c>
      <c r="L28" s="25"/>
    </row>
    <row r="29" spans="1:12" s="19" customFormat="1" ht="34.5" customHeight="1">
      <c r="A29" s="155">
        <v>14</v>
      </c>
      <c r="B29" s="72" t="s">
        <v>69</v>
      </c>
      <c r="C29" s="72" t="s">
        <v>65</v>
      </c>
      <c r="D29" s="154" t="s">
        <v>212</v>
      </c>
      <c r="E29" s="151" t="s">
        <v>198</v>
      </c>
      <c r="F29" s="152">
        <v>3.59</v>
      </c>
      <c r="G29" s="150" t="s">
        <v>19</v>
      </c>
      <c r="H29" s="150">
        <v>88</v>
      </c>
      <c r="I29" s="150" t="s">
        <v>18</v>
      </c>
      <c r="J29" s="150" t="s">
        <v>19</v>
      </c>
      <c r="K29" s="24">
        <v>4500000</v>
      </c>
      <c r="L29" s="25"/>
    </row>
    <row r="30" spans="1:12" s="19" customFormat="1" ht="38.25" customHeight="1">
      <c r="A30" s="106"/>
      <c r="B30" s="220" t="s">
        <v>130</v>
      </c>
      <c r="C30" s="220"/>
      <c r="D30" s="237"/>
      <c r="E30" s="237"/>
      <c r="F30" s="237"/>
      <c r="G30" s="237"/>
      <c r="H30" s="237"/>
      <c r="I30" s="237"/>
      <c r="J30" s="237"/>
      <c r="K30" s="25"/>
      <c r="L30" s="25"/>
    </row>
    <row r="31" spans="1:12" s="19" customFormat="1" ht="30" customHeight="1">
      <c r="A31" s="155">
        <v>15</v>
      </c>
      <c r="B31" s="72" t="s">
        <v>249</v>
      </c>
      <c r="C31" s="72" t="s">
        <v>36</v>
      </c>
      <c r="D31" s="153" t="s">
        <v>213</v>
      </c>
      <c r="E31" s="150" t="s">
        <v>200</v>
      </c>
      <c r="F31" s="148">
        <v>3.75</v>
      </c>
      <c r="G31" s="147" t="s">
        <v>13</v>
      </c>
      <c r="H31" s="147">
        <v>81</v>
      </c>
      <c r="I31" s="150" t="s">
        <v>18</v>
      </c>
      <c r="J31" s="147" t="s">
        <v>19</v>
      </c>
      <c r="K31" s="24">
        <v>4500000</v>
      </c>
      <c r="L31" s="25"/>
    </row>
    <row r="32" spans="1:12" s="19" customFormat="1" ht="30" customHeight="1">
      <c r="A32" s="155">
        <v>16</v>
      </c>
      <c r="B32" s="72" t="s">
        <v>150</v>
      </c>
      <c r="C32" s="72" t="s">
        <v>30</v>
      </c>
      <c r="D32" s="153" t="s">
        <v>144</v>
      </c>
      <c r="E32" s="150" t="s">
        <v>200</v>
      </c>
      <c r="F32" s="148">
        <v>3.75</v>
      </c>
      <c r="G32" s="147" t="s">
        <v>13</v>
      </c>
      <c r="H32" s="147">
        <v>81</v>
      </c>
      <c r="I32" s="150" t="s">
        <v>18</v>
      </c>
      <c r="J32" s="147" t="s">
        <v>19</v>
      </c>
      <c r="K32" s="24">
        <v>4500000</v>
      </c>
      <c r="L32" s="25"/>
    </row>
    <row r="33" spans="1:12" s="19" customFormat="1" ht="30" customHeight="1">
      <c r="A33" s="155">
        <v>17</v>
      </c>
      <c r="B33" s="72" t="s">
        <v>174</v>
      </c>
      <c r="C33" s="72" t="s">
        <v>23</v>
      </c>
      <c r="D33" s="154" t="s">
        <v>214</v>
      </c>
      <c r="E33" s="150" t="s">
        <v>200</v>
      </c>
      <c r="F33" s="152">
        <v>3.71</v>
      </c>
      <c r="G33" s="150" t="s">
        <v>13</v>
      </c>
      <c r="H33" s="150">
        <v>81</v>
      </c>
      <c r="I33" s="150" t="s">
        <v>18</v>
      </c>
      <c r="J33" s="150" t="s">
        <v>19</v>
      </c>
      <c r="K33" s="24">
        <v>4500000</v>
      </c>
      <c r="L33" s="25"/>
    </row>
    <row r="34" spans="1:12" s="19" customFormat="1" ht="30" customHeight="1">
      <c r="A34" s="155">
        <v>18</v>
      </c>
      <c r="B34" s="72" t="s">
        <v>153</v>
      </c>
      <c r="C34" s="72" t="s">
        <v>43</v>
      </c>
      <c r="D34" s="153" t="s">
        <v>147</v>
      </c>
      <c r="E34" s="150" t="s">
        <v>200</v>
      </c>
      <c r="F34" s="148">
        <v>3.67</v>
      </c>
      <c r="G34" s="147" t="s">
        <v>13</v>
      </c>
      <c r="H34" s="147">
        <v>81</v>
      </c>
      <c r="I34" s="150" t="s">
        <v>18</v>
      </c>
      <c r="J34" s="147" t="s">
        <v>19</v>
      </c>
      <c r="K34" s="24">
        <v>4500000</v>
      </c>
      <c r="L34" s="25"/>
    </row>
    <row r="35" spans="1:12" s="19" customFormat="1" ht="36" customHeight="1">
      <c r="A35" s="155">
        <v>19</v>
      </c>
      <c r="B35" s="72" t="s">
        <v>250</v>
      </c>
      <c r="C35" s="72" t="s">
        <v>53</v>
      </c>
      <c r="D35" s="153" t="s">
        <v>215</v>
      </c>
      <c r="E35" s="150" t="s">
        <v>200</v>
      </c>
      <c r="F35" s="148">
        <v>3.5</v>
      </c>
      <c r="G35" s="147" t="s">
        <v>19</v>
      </c>
      <c r="H35" s="147">
        <v>80</v>
      </c>
      <c r="I35" s="150" t="s">
        <v>18</v>
      </c>
      <c r="J35" s="147" t="s">
        <v>19</v>
      </c>
      <c r="K35" s="24">
        <v>4500000</v>
      </c>
      <c r="L35" s="25"/>
    </row>
    <row r="36" spans="1:12" s="19" customFormat="1" ht="34.5" customHeight="1">
      <c r="A36" s="155">
        <v>20</v>
      </c>
      <c r="B36" s="72" t="s">
        <v>151</v>
      </c>
      <c r="C36" s="72" t="s">
        <v>152</v>
      </c>
      <c r="D36" s="153" t="s">
        <v>145</v>
      </c>
      <c r="E36" s="150" t="s">
        <v>216</v>
      </c>
      <c r="F36" s="148">
        <v>3.5</v>
      </c>
      <c r="G36" s="147" t="s">
        <v>19</v>
      </c>
      <c r="H36" s="147">
        <v>84</v>
      </c>
      <c r="I36" s="150" t="s">
        <v>18</v>
      </c>
      <c r="J36" s="147" t="s">
        <v>19</v>
      </c>
      <c r="K36" s="24">
        <v>4500000</v>
      </c>
      <c r="L36" s="25"/>
    </row>
    <row r="37" spans="1:12" s="19" customFormat="1" ht="37.5" customHeight="1">
      <c r="A37" s="155">
        <v>21</v>
      </c>
      <c r="B37" s="72" t="s">
        <v>251</v>
      </c>
      <c r="C37" s="72" t="s">
        <v>25</v>
      </c>
      <c r="D37" s="153" t="s">
        <v>146</v>
      </c>
      <c r="E37" s="150" t="s">
        <v>200</v>
      </c>
      <c r="F37" s="148">
        <v>3.42</v>
      </c>
      <c r="G37" s="147" t="s">
        <v>19</v>
      </c>
      <c r="H37" s="147">
        <v>82</v>
      </c>
      <c r="I37" s="150" t="s">
        <v>18</v>
      </c>
      <c r="J37" s="147" t="s">
        <v>19</v>
      </c>
      <c r="K37" s="24">
        <v>4500000</v>
      </c>
      <c r="L37" s="25"/>
    </row>
    <row r="38" spans="1:12" s="19" customFormat="1" ht="30" customHeight="1">
      <c r="A38" s="106"/>
      <c r="B38" s="220" t="s">
        <v>178</v>
      </c>
      <c r="C38" s="220"/>
      <c r="D38" s="237"/>
      <c r="E38" s="237"/>
      <c r="F38" s="237"/>
      <c r="G38" s="237"/>
      <c r="H38" s="237"/>
      <c r="I38" s="237"/>
      <c r="J38" s="237"/>
      <c r="K38" s="25"/>
      <c r="L38" s="25"/>
    </row>
    <row r="39" spans="1:12" s="19" customFormat="1" ht="30" customHeight="1">
      <c r="A39" s="155">
        <v>22</v>
      </c>
      <c r="B39" s="72" t="s">
        <v>252</v>
      </c>
      <c r="C39" s="72" t="s">
        <v>36</v>
      </c>
      <c r="D39" s="153" t="s">
        <v>217</v>
      </c>
      <c r="E39" s="150" t="s">
        <v>218</v>
      </c>
      <c r="F39" s="148">
        <v>3.5</v>
      </c>
      <c r="G39" s="147" t="s">
        <v>19</v>
      </c>
      <c r="H39" s="147">
        <v>87</v>
      </c>
      <c r="I39" s="150" t="s">
        <v>18</v>
      </c>
      <c r="J39" s="147" t="s">
        <v>19</v>
      </c>
      <c r="K39" s="24">
        <v>4500000</v>
      </c>
      <c r="L39" s="25"/>
    </row>
    <row r="40" spans="1:12" s="19" customFormat="1" ht="30" customHeight="1">
      <c r="A40" s="155">
        <v>23</v>
      </c>
      <c r="B40" s="72" t="s">
        <v>253</v>
      </c>
      <c r="C40" s="72" t="s">
        <v>15</v>
      </c>
      <c r="D40" s="153" t="s">
        <v>219</v>
      </c>
      <c r="E40" s="150" t="s">
        <v>220</v>
      </c>
      <c r="F40" s="148">
        <v>3.44</v>
      </c>
      <c r="G40" s="147" t="s">
        <v>19</v>
      </c>
      <c r="H40" s="147">
        <v>84</v>
      </c>
      <c r="I40" s="150" t="s">
        <v>18</v>
      </c>
      <c r="J40" s="147" t="s">
        <v>19</v>
      </c>
      <c r="K40" s="24">
        <v>4500000</v>
      </c>
      <c r="L40" s="25"/>
    </row>
    <row r="41" spans="1:12" s="19" customFormat="1" ht="30" customHeight="1">
      <c r="A41" s="155">
        <v>24</v>
      </c>
      <c r="B41" s="72" t="s">
        <v>254</v>
      </c>
      <c r="C41" s="72" t="s">
        <v>255</v>
      </c>
      <c r="D41" s="153" t="s">
        <v>221</v>
      </c>
      <c r="E41" s="150" t="s">
        <v>218</v>
      </c>
      <c r="F41" s="148">
        <v>3.32</v>
      </c>
      <c r="G41" s="147" t="s">
        <v>19</v>
      </c>
      <c r="H41" s="147">
        <v>82</v>
      </c>
      <c r="I41" s="150" t="s">
        <v>18</v>
      </c>
      <c r="J41" s="147" t="s">
        <v>19</v>
      </c>
      <c r="K41" s="24">
        <v>4500000</v>
      </c>
      <c r="L41" s="25"/>
    </row>
    <row r="42" spans="1:12" s="19" customFormat="1" ht="30" customHeight="1">
      <c r="A42" s="155">
        <v>25</v>
      </c>
      <c r="B42" s="72" t="s">
        <v>256</v>
      </c>
      <c r="C42" s="72" t="s">
        <v>52</v>
      </c>
      <c r="D42" s="153" t="s">
        <v>222</v>
      </c>
      <c r="E42" s="150" t="s">
        <v>223</v>
      </c>
      <c r="F42" s="148">
        <v>3.3</v>
      </c>
      <c r="G42" s="147" t="s">
        <v>19</v>
      </c>
      <c r="H42" s="147">
        <v>80</v>
      </c>
      <c r="I42" s="150" t="s">
        <v>18</v>
      </c>
      <c r="J42" s="147" t="s">
        <v>19</v>
      </c>
      <c r="K42" s="24">
        <v>4500000</v>
      </c>
      <c r="L42" s="25"/>
    </row>
    <row r="43" spans="1:12" s="19" customFormat="1" ht="30" customHeight="1">
      <c r="A43" s="155">
        <v>26</v>
      </c>
      <c r="B43" s="72" t="s">
        <v>257</v>
      </c>
      <c r="C43" s="72" t="s">
        <v>258</v>
      </c>
      <c r="D43" s="153" t="s">
        <v>224</v>
      </c>
      <c r="E43" s="150" t="s">
        <v>225</v>
      </c>
      <c r="F43" s="148">
        <v>3.29</v>
      </c>
      <c r="G43" s="147" t="s">
        <v>19</v>
      </c>
      <c r="H43" s="147">
        <v>80</v>
      </c>
      <c r="I43" s="150" t="s">
        <v>18</v>
      </c>
      <c r="J43" s="147" t="s">
        <v>19</v>
      </c>
      <c r="K43" s="24">
        <v>4500000</v>
      </c>
      <c r="L43" s="25"/>
    </row>
    <row r="44" spans="1:12" s="19" customFormat="1" ht="30" customHeight="1">
      <c r="A44" s="155">
        <v>27</v>
      </c>
      <c r="B44" s="72" t="s">
        <v>259</v>
      </c>
      <c r="C44" s="72" t="s">
        <v>73</v>
      </c>
      <c r="D44" s="153" t="s">
        <v>226</v>
      </c>
      <c r="E44" s="150" t="s">
        <v>225</v>
      </c>
      <c r="F44" s="148">
        <v>3.2</v>
      </c>
      <c r="G44" s="147" t="s">
        <v>19</v>
      </c>
      <c r="H44" s="147">
        <v>83</v>
      </c>
      <c r="I44" s="150" t="s">
        <v>18</v>
      </c>
      <c r="J44" s="147" t="s">
        <v>19</v>
      </c>
      <c r="K44" s="24">
        <v>4500000</v>
      </c>
      <c r="L44" s="25"/>
    </row>
    <row r="45" spans="1:12" s="19" customFormat="1" ht="30" customHeight="1">
      <c r="A45" s="155">
        <v>28</v>
      </c>
      <c r="B45" s="72" t="s">
        <v>260</v>
      </c>
      <c r="C45" s="72" t="s">
        <v>27</v>
      </c>
      <c r="D45" s="153" t="s">
        <v>227</v>
      </c>
      <c r="E45" s="150" t="s">
        <v>218</v>
      </c>
      <c r="F45" s="148">
        <v>3.2</v>
      </c>
      <c r="G45" s="147" t="s">
        <v>19</v>
      </c>
      <c r="H45" s="147">
        <v>89</v>
      </c>
      <c r="I45" s="150" t="s">
        <v>18</v>
      </c>
      <c r="J45" s="147" t="s">
        <v>19</v>
      </c>
      <c r="K45" s="24">
        <v>4500000</v>
      </c>
      <c r="L45" s="25"/>
    </row>
    <row r="46" spans="1:12" s="19" customFormat="1" ht="30" customHeight="1">
      <c r="A46" s="155">
        <v>29</v>
      </c>
      <c r="B46" s="72" t="s">
        <v>17</v>
      </c>
      <c r="C46" s="72" t="s">
        <v>261</v>
      </c>
      <c r="D46" s="153" t="s">
        <v>228</v>
      </c>
      <c r="E46" s="150" t="s">
        <v>223</v>
      </c>
      <c r="F46" s="148">
        <v>3.1</v>
      </c>
      <c r="G46" s="147" t="s">
        <v>20</v>
      </c>
      <c r="H46" s="147">
        <v>81</v>
      </c>
      <c r="I46" s="150" t="s">
        <v>18</v>
      </c>
      <c r="J46" s="147" t="s">
        <v>20</v>
      </c>
      <c r="K46" s="24">
        <v>3750000</v>
      </c>
      <c r="L46" s="25"/>
    </row>
    <row r="47" spans="1:12" s="19" customFormat="1" ht="30" customHeight="1">
      <c r="A47" s="155">
        <v>30</v>
      </c>
      <c r="B47" s="72" t="s">
        <v>262</v>
      </c>
      <c r="C47" s="72" t="s">
        <v>263</v>
      </c>
      <c r="D47" s="153" t="s">
        <v>201</v>
      </c>
      <c r="E47" s="150" t="s">
        <v>229</v>
      </c>
      <c r="F47" s="148">
        <v>3.1</v>
      </c>
      <c r="G47" s="147" t="s">
        <v>20</v>
      </c>
      <c r="H47" s="147">
        <v>93</v>
      </c>
      <c r="I47" s="150" t="s">
        <v>13</v>
      </c>
      <c r="J47" s="147" t="s">
        <v>20</v>
      </c>
      <c r="K47" s="24">
        <v>3750000</v>
      </c>
      <c r="L47" s="25"/>
    </row>
    <row r="48" spans="1:12" s="19" customFormat="1" ht="30" customHeight="1">
      <c r="A48" s="155">
        <v>31</v>
      </c>
      <c r="B48" s="72" t="s">
        <v>264</v>
      </c>
      <c r="C48" s="72" t="s">
        <v>100</v>
      </c>
      <c r="D48" s="153" t="s">
        <v>230</v>
      </c>
      <c r="E48" s="150" t="s">
        <v>225</v>
      </c>
      <c r="F48" s="148">
        <v>3</v>
      </c>
      <c r="G48" s="147" t="s">
        <v>20</v>
      </c>
      <c r="H48" s="147">
        <v>83</v>
      </c>
      <c r="I48" s="150" t="s">
        <v>18</v>
      </c>
      <c r="J48" s="147" t="s">
        <v>20</v>
      </c>
      <c r="K48" s="24">
        <v>3750000</v>
      </c>
      <c r="L48" s="25"/>
    </row>
    <row r="49" spans="1:12" s="19" customFormat="1" ht="30" customHeight="1">
      <c r="A49" s="155">
        <v>32</v>
      </c>
      <c r="B49" s="72" t="s">
        <v>265</v>
      </c>
      <c r="C49" s="72" t="s">
        <v>58</v>
      </c>
      <c r="D49" s="153" t="s">
        <v>231</v>
      </c>
      <c r="E49" s="150" t="s">
        <v>229</v>
      </c>
      <c r="F49" s="148">
        <v>2.97</v>
      </c>
      <c r="G49" s="147" t="s">
        <v>20</v>
      </c>
      <c r="H49" s="147">
        <v>82</v>
      </c>
      <c r="I49" s="150" t="s">
        <v>18</v>
      </c>
      <c r="J49" s="147" t="s">
        <v>20</v>
      </c>
      <c r="K49" s="24">
        <v>3750000</v>
      </c>
      <c r="L49" s="25"/>
    </row>
    <row r="50" spans="1:12" s="19" customFormat="1" ht="30" customHeight="1">
      <c r="A50" s="155">
        <v>33</v>
      </c>
      <c r="B50" s="72" t="s">
        <v>266</v>
      </c>
      <c r="C50" s="72" t="s">
        <v>55</v>
      </c>
      <c r="D50" s="153" t="s">
        <v>232</v>
      </c>
      <c r="E50" s="150" t="s">
        <v>223</v>
      </c>
      <c r="F50" s="148">
        <v>2.8</v>
      </c>
      <c r="G50" s="147" t="s">
        <v>20</v>
      </c>
      <c r="H50" s="147">
        <v>70</v>
      </c>
      <c r="I50" s="150" t="s">
        <v>20</v>
      </c>
      <c r="J50" s="147" t="s">
        <v>20</v>
      </c>
      <c r="K50" s="24">
        <v>3750000</v>
      </c>
      <c r="L50" s="25"/>
    </row>
    <row r="51" spans="1:12" s="19" customFormat="1" ht="30" customHeight="1">
      <c r="A51" s="155">
        <v>34</v>
      </c>
      <c r="B51" s="72" t="s">
        <v>267</v>
      </c>
      <c r="C51" s="72" t="s">
        <v>23</v>
      </c>
      <c r="D51" s="153" t="s">
        <v>233</v>
      </c>
      <c r="E51" s="150" t="s">
        <v>220</v>
      </c>
      <c r="F51" s="148">
        <v>2.8</v>
      </c>
      <c r="G51" s="147" t="s">
        <v>20</v>
      </c>
      <c r="H51" s="147">
        <v>71</v>
      </c>
      <c r="I51" s="150" t="s">
        <v>20</v>
      </c>
      <c r="J51" s="147" t="s">
        <v>20</v>
      </c>
      <c r="K51" s="24">
        <v>3750000</v>
      </c>
      <c r="L51" s="25"/>
    </row>
    <row r="52" spans="1:12" s="19" customFormat="1" ht="30" customHeight="1">
      <c r="A52" s="155">
        <v>35</v>
      </c>
      <c r="B52" s="72" t="s">
        <v>148</v>
      </c>
      <c r="C52" s="72" t="s">
        <v>15</v>
      </c>
      <c r="D52" s="153" t="s">
        <v>234</v>
      </c>
      <c r="E52" s="150" t="s">
        <v>220</v>
      </c>
      <c r="F52" s="148">
        <v>2.8</v>
      </c>
      <c r="G52" s="147" t="s">
        <v>20</v>
      </c>
      <c r="H52" s="147">
        <v>78</v>
      </c>
      <c r="I52" s="150" t="s">
        <v>20</v>
      </c>
      <c r="J52" s="147" t="s">
        <v>20</v>
      </c>
      <c r="K52" s="24">
        <v>3750000</v>
      </c>
      <c r="L52" s="25"/>
    </row>
    <row r="53" spans="1:12" s="19" customFormat="1" ht="30" customHeight="1">
      <c r="A53" s="155">
        <v>36</v>
      </c>
      <c r="B53" s="72" t="s">
        <v>268</v>
      </c>
      <c r="C53" s="72" t="s">
        <v>22</v>
      </c>
      <c r="D53" s="153" t="s">
        <v>235</v>
      </c>
      <c r="E53" s="150" t="s">
        <v>220</v>
      </c>
      <c r="F53" s="148">
        <v>2.67</v>
      </c>
      <c r="G53" s="147" t="s">
        <v>20</v>
      </c>
      <c r="H53" s="147">
        <v>76</v>
      </c>
      <c r="I53" s="150" t="s">
        <v>20</v>
      </c>
      <c r="J53" s="147" t="s">
        <v>20</v>
      </c>
      <c r="K53" s="24">
        <v>3750000</v>
      </c>
      <c r="L53" s="25"/>
    </row>
    <row r="54" spans="1:12" s="19" customFormat="1" ht="30" customHeight="1">
      <c r="A54" s="155">
        <v>37</v>
      </c>
      <c r="B54" s="72" t="s">
        <v>269</v>
      </c>
      <c r="C54" s="72" t="s">
        <v>62</v>
      </c>
      <c r="D54" s="153" t="s">
        <v>236</v>
      </c>
      <c r="E54" s="150" t="s">
        <v>229</v>
      </c>
      <c r="F54" s="148">
        <v>2.6</v>
      </c>
      <c r="G54" s="147" t="s">
        <v>20</v>
      </c>
      <c r="H54" s="147">
        <v>83</v>
      </c>
      <c r="I54" s="150" t="s">
        <v>18</v>
      </c>
      <c r="J54" s="147" t="s">
        <v>20</v>
      </c>
      <c r="K54" s="24">
        <v>3750000</v>
      </c>
      <c r="L54" s="25"/>
    </row>
    <row r="55" spans="1:12" s="19" customFormat="1" ht="30" customHeight="1">
      <c r="A55" s="155">
        <v>38</v>
      </c>
      <c r="B55" s="72" t="s">
        <v>270</v>
      </c>
      <c r="C55" s="72" t="s">
        <v>27</v>
      </c>
      <c r="D55" s="153" t="s">
        <v>237</v>
      </c>
      <c r="E55" s="150" t="s">
        <v>229</v>
      </c>
      <c r="F55" s="148">
        <v>2.5</v>
      </c>
      <c r="G55" s="147" t="s">
        <v>20</v>
      </c>
      <c r="H55" s="147">
        <v>91</v>
      </c>
      <c r="I55" s="150" t="s">
        <v>13</v>
      </c>
      <c r="J55" s="147" t="s">
        <v>20</v>
      </c>
      <c r="K55" s="24">
        <v>3750000</v>
      </c>
      <c r="L55" s="25"/>
    </row>
    <row r="56" spans="1:12" ht="18.75">
      <c r="A56" s="226" t="s">
        <v>553</v>
      </c>
      <c r="B56" s="227"/>
      <c r="C56" s="227"/>
      <c r="D56" s="228"/>
      <c r="E56" s="228"/>
      <c r="F56" s="228"/>
      <c r="G56" s="228"/>
      <c r="H56" s="228"/>
      <c r="I56" s="228"/>
      <c r="J56" s="229"/>
      <c r="K56" s="149">
        <f>SUM(K19:K55)</f>
        <v>149250000</v>
      </c>
      <c r="L56" s="45"/>
    </row>
  </sheetData>
  <sheetProtection/>
  <autoFilter ref="J1:J56"/>
  <mergeCells count="27">
    <mergeCell ref="L12:L13"/>
    <mergeCell ref="A1:D1"/>
    <mergeCell ref="E1:L1"/>
    <mergeCell ref="A2:D2"/>
    <mergeCell ref="E2:L2"/>
    <mergeCell ref="A3:D3"/>
    <mergeCell ref="A6:L6"/>
    <mergeCell ref="B14:C14"/>
    <mergeCell ref="D14:J14"/>
    <mergeCell ref="B20:C20"/>
    <mergeCell ref="D20:J20"/>
    <mergeCell ref="A7:L7"/>
    <mergeCell ref="A8:L8"/>
    <mergeCell ref="A10:L10"/>
    <mergeCell ref="A12:A13"/>
    <mergeCell ref="B12:C13"/>
    <mergeCell ref="J12:J13"/>
    <mergeCell ref="A56:J56"/>
    <mergeCell ref="B30:C30"/>
    <mergeCell ref="D30:J30"/>
    <mergeCell ref="B38:C38"/>
    <mergeCell ref="D38:J38"/>
    <mergeCell ref="K12:K13"/>
    <mergeCell ref="D12:D13"/>
    <mergeCell ref="E12:E13"/>
    <mergeCell ref="F12:G12"/>
    <mergeCell ref="H12:I12"/>
  </mergeCells>
  <printOptions/>
  <pageMargins left="0.6" right="0.2" top="0.4" bottom="0.5" header="0.3" footer="0.23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5"/>
  <sheetViews>
    <sheetView zoomScale="84" zoomScaleNormal="84" zoomScalePageLayoutView="0" workbookViewId="0" topLeftCell="A1">
      <selection activeCell="D40" sqref="D40"/>
    </sheetView>
  </sheetViews>
  <sheetFormatPr defaultColWidth="9.140625" defaultRowHeight="15"/>
  <cols>
    <col min="1" max="1" width="6.28125" style="4" bestFit="1" customWidth="1"/>
    <col min="2" max="2" width="21.8515625" style="4" customWidth="1"/>
    <col min="3" max="3" width="9.421875" style="4" customWidth="1"/>
    <col min="4" max="4" width="18.00390625" style="4" customWidth="1"/>
    <col min="5" max="5" width="12.7109375" style="4" bestFit="1" customWidth="1"/>
    <col min="6" max="6" width="8.28125" style="4" customWidth="1"/>
    <col min="7" max="7" width="11.00390625" style="4" customWidth="1"/>
    <col min="8" max="8" width="8.28125" style="4" customWidth="1"/>
    <col min="9" max="9" width="11.421875" style="4" customWidth="1"/>
    <col min="10" max="10" width="12.421875" style="4" customWidth="1"/>
    <col min="11" max="11" width="16.8515625" style="4" customWidth="1"/>
    <col min="12" max="12" width="10.140625" style="4" customWidth="1"/>
    <col min="13" max="16384" width="9.140625" style="4" customWidth="1"/>
  </cols>
  <sheetData>
    <row r="1" spans="1:12" s="1" customFormat="1" ht="18.75">
      <c r="A1" s="214" t="s">
        <v>0</v>
      </c>
      <c r="B1" s="214"/>
      <c r="C1" s="214"/>
      <c r="D1" s="214"/>
      <c r="E1" s="215" t="s">
        <v>1</v>
      </c>
      <c r="F1" s="215"/>
      <c r="G1" s="215"/>
      <c r="H1" s="215"/>
      <c r="I1" s="215"/>
      <c r="J1" s="215"/>
      <c r="K1" s="215"/>
      <c r="L1" s="215"/>
    </row>
    <row r="2" spans="1:12" s="1" customFormat="1" ht="18.75">
      <c r="A2" s="215" t="s">
        <v>2</v>
      </c>
      <c r="B2" s="215"/>
      <c r="C2" s="215"/>
      <c r="D2" s="215"/>
      <c r="E2" s="215" t="s">
        <v>3</v>
      </c>
      <c r="F2" s="215"/>
      <c r="G2" s="215"/>
      <c r="H2" s="215"/>
      <c r="I2" s="215"/>
      <c r="J2" s="215"/>
      <c r="K2" s="215"/>
      <c r="L2" s="215"/>
    </row>
    <row r="3" spans="1:11" s="1" customFormat="1" ht="18.75">
      <c r="A3" s="215" t="s">
        <v>4</v>
      </c>
      <c r="B3" s="215"/>
      <c r="C3" s="215"/>
      <c r="D3" s="215"/>
      <c r="E3" s="109"/>
      <c r="F3" s="109"/>
      <c r="G3" s="109"/>
      <c r="H3" s="109"/>
      <c r="I3" s="109"/>
      <c r="J3" s="109"/>
      <c r="K3" s="109"/>
    </row>
    <row r="4" spans="1:4" ht="16.5">
      <c r="A4" s="6"/>
      <c r="B4" s="6"/>
      <c r="C4" s="6"/>
      <c r="D4" s="6"/>
    </row>
    <row r="5" spans="1:4" ht="16.5">
      <c r="A5" s="6"/>
      <c r="B5" s="6"/>
      <c r="C5" s="6"/>
      <c r="D5" s="6"/>
    </row>
    <row r="6" spans="1:12" s="1" customFormat="1" ht="18.75">
      <c r="A6" s="215" t="s">
        <v>12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</row>
    <row r="7" spans="1:12" s="1" customFormat="1" ht="18.75">
      <c r="A7" s="215" t="str">
        <f>'Khoa TCĐT'!A7</f>
        <v>HỌC KỲ I, NĂM HỌC 2019 - 2020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</row>
    <row r="8" spans="1:12" s="1" customFormat="1" ht="33" customHeight="1">
      <c r="A8" s="216" t="str">
        <f>'Khoa TCĐT'!A8</f>
        <v>(Ban hành kèm theo Quyết dịnh số:      361  /QĐ-HVCSPT ngày   13   tháng   5   năm 2020 của Giám đốc Học viện Chính sách và Phát triển )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</row>
    <row r="9" spans="1:10" s="1" customFormat="1" ht="16.5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</row>
    <row r="10" spans="1:12" s="1" customFormat="1" ht="18.75">
      <c r="A10" s="215" t="s">
        <v>113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</row>
    <row r="11" ht="17.25" customHeight="1"/>
    <row r="12" spans="1:12" s="3" customFormat="1" ht="41.25" customHeight="1">
      <c r="A12" s="231" t="s">
        <v>5</v>
      </c>
      <c r="B12" s="231" t="s">
        <v>6</v>
      </c>
      <c r="C12" s="231"/>
      <c r="D12" s="231" t="s">
        <v>7</v>
      </c>
      <c r="E12" s="231" t="s">
        <v>8</v>
      </c>
      <c r="F12" s="232" t="s">
        <v>173</v>
      </c>
      <c r="G12" s="232"/>
      <c r="H12" s="232" t="s">
        <v>166</v>
      </c>
      <c r="I12" s="232"/>
      <c r="J12" s="232" t="s">
        <v>11</v>
      </c>
      <c r="K12" s="231" t="s">
        <v>86</v>
      </c>
      <c r="L12" s="232" t="s">
        <v>546</v>
      </c>
    </row>
    <row r="13" spans="1:12" s="3" customFormat="1" ht="30" customHeight="1">
      <c r="A13" s="231"/>
      <c r="B13" s="231"/>
      <c r="C13" s="231"/>
      <c r="D13" s="231"/>
      <c r="E13" s="231"/>
      <c r="F13" s="110" t="s">
        <v>9</v>
      </c>
      <c r="G13" s="110" t="s">
        <v>10</v>
      </c>
      <c r="H13" s="110" t="s">
        <v>9</v>
      </c>
      <c r="I13" s="110" t="s">
        <v>10</v>
      </c>
      <c r="J13" s="232"/>
      <c r="K13" s="231"/>
      <c r="L13" s="231"/>
    </row>
    <row r="14" spans="1:12" s="146" customFormat="1" ht="30" customHeight="1">
      <c r="A14" s="107"/>
      <c r="B14" s="239" t="s">
        <v>24</v>
      </c>
      <c r="C14" s="240"/>
      <c r="D14" s="181"/>
      <c r="E14" s="182"/>
      <c r="F14" s="183"/>
      <c r="G14" s="182"/>
      <c r="H14" s="182"/>
      <c r="I14" s="182"/>
      <c r="J14" s="182"/>
      <c r="K14" s="184"/>
      <c r="L14" s="104"/>
    </row>
    <row r="15" spans="1:12" s="19" customFormat="1" ht="30" customHeight="1">
      <c r="A15" s="106">
        <v>1</v>
      </c>
      <c r="B15" s="185" t="s">
        <v>407</v>
      </c>
      <c r="C15" s="185" t="s">
        <v>30</v>
      </c>
      <c r="D15" s="186">
        <v>5073401027</v>
      </c>
      <c r="E15" s="187" t="s">
        <v>408</v>
      </c>
      <c r="F15" s="188">
        <v>3.38</v>
      </c>
      <c r="G15" s="187" t="s">
        <v>19</v>
      </c>
      <c r="H15" s="187">
        <v>78</v>
      </c>
      <c r="I15" s="187" t="s">
        <v>20</v>
      </c>
      <c r="J15" s="187" t="s">
        <v>20</v>
      </c>
      <c r="K15" s="189">
        <v>3750000</v>
      </c>
      <c r="L15" s="105"/>
    </row>
    <row r="16" spans="1:12" s="19" customFormat="1" ht="30" customHeight="1">
      <c r="A16" s="106">
        <v>2</v>
      </c>
      <c r="B16" s="185" t="s">
        <v>409</v>
      </c>
      <c r="C16" s="185" t="s">
        <v>28</v>
      </c>
      <c r="D16" s="186">
        <v>5073401032</v>
      </c>
      <c r="E16" s="187" t="s">
        <v>408</v>
      </c>
      <c r="F16" s="188">
        <v>2.9</v>
      </c>
      <c r="G16" s="187" t="s">
        <v>20</v>
      </c>
      <c r="H16" s="187">
        <v>72</v>
      </c>
      <c r="I16" s="187" t="s">
        <v>20</v>
      </c>
      <c r="J16" s="187" t="s">
        <v>20</v>
      </c>
      <c r="K16" s="189">
        <v>3750000</v>
      </c>
      <c r="L16" s="105"/>
    </row>
    <row r="17" spans="1:12" s="146" customFormat="1" ht="30" customHeight="1">
      <c r="A17" s="107"/>
      <c r="B17" s="190" t="s">
        <v>70</v>
      </c>
      <c r="C17" s="190"/>
      <c r="D17" s="181"/>
      <c r="E17" s="182"/>
      <c r="F17" s="183"/>
      <c r="G17" s="182"/>
      <c r="H17" s="182"/>
      <c r="I17" s="182"/>
      <c r="J17" s="182"/>
      <c r="K17" s="184"/>
      <c r="L17" s="104"/>
    </row>
    <row r="18" spans="1:12" s="19" customFormat="1" ht="30" customHeight="1">
      <c r="A18" s="106">
        <v>3</v>
      </c>
      <c r="B18" s="185" t="s">
        <v>16</v>
      </c>
      <c r="C18" s="185" t="s">
        <v>15</v>
      </c>
      <c r="D18" s="186">
        <v>5083401065</v>
      </c>
      <c r="E18" s="187" t="s">
        <v>418</v>
      </c>
      <c r="F18" s="188">
        <v>4</v>
      </c>
      <c r="G18" s="187" t="s">
        <v>13</v>
      </c>
      <c r="H18" s="187">
        <v>80</v>
      </c>
      <c r="I18" s="187" t="s">
        <v>18</v>
      </c>
      <c r="J18" s="187" t="s">
        <v>19</v>
      </c>
      <c r="K18" s="189">
        <v>4500000</v>
      </c>
      <c r="L18" s="105"/>
    </row>
    <row r="19" spans="1:12" s="19" customFormat="1" ht="30" customHeight="1">
      <c r="A19" s="106">
        <v>4</v>
      </c>
      <c r="B19" s="185" t="s">
        <v>85</v>
      </c>
      <c r="C19" s="185" t="s">
        <v>30</v>
      </c>
      <c r="D19" s="186">
        <v>5083401026</v>
      </c>
      <c r="E19" s="187" t="s">
        <v>418</v>
      </c>
      <c r="F19" s="188">
        <v>4</v>
      </c>
      <c r="G19" s="187" t="s">
        <v>13</v>
      </c>
      <c r="H19" s="187">
        <v>89</v>
      </c>
      <c r="I19" s="187" t="s">
        <v>18</v>
      </c>
      <c r="J19" s="187" t="s">
        <v>19</v>
      </c>
      <c r="K19" s="189">
        <v>4500000</v>
      </c>
      <c r="L19" s="105"/>
    </row>
    <row r="20" spans="1:12" s="19" customFormat="1" ht="30" customHeight="1">
      <c r="A20" s="106">
        <v>5</v>
      </c>
      <c r="B20" s="185" t="s">
        <v>419</v>
      </c>
      <c r="C20" s="185" t="s">
        <v>420</v>
      </c>
      <c r="D20" s="186">
        <v>5083401109</v>
      </c>
      <c r="E20" s="187" t="s">
        <v>421</v>
      </c>
      <c r="F20" s="188">
        <v>3.94</v>
      </c>
      <c r="G20" s="187" t="s">
        <v>13</v>
      </c>
      <c r="H20" s="187">
        <v>83</v>
      </c>
      <c r="I20" s="187" t="s">
        <v>18</v>
      </c>
      <c r="J20" s="187" t="s">
        <v>19</v>
      </c>
      <c r="K20" s="189">
        <v>4500000</v>
      </c>
      <c r="L20" s="105"/>
    </row>
    <row r="21" spans="1:12" s="19" customFormat="1" ht="30" customHeight="1">
      <c r="A21" s="106">
        <v>6</v>
      </c>
      <c r="B21" s="185" t="s">
        <v>69</v>
      </c>
      <c r="C21" s="185" t="s">
        <v>36</v>
      </c>
      <c r="D21" s="186">
        <v>5083401087</v>
      </c>
      <c r="E21" s="187" t="s">
        <v>421</v>
      </c>
      <c r="F21" s="188">
        <v>3.91</v>
      </c>
      <c r="G21" s="187" t="s">
        <v>13</v>
      </c>
      <c r="H21" s="187">
        <v>86</v>
      </c>
      <c r="I21" s="187" t="s">
        <v>18</v>
      </c>
      <c r="J21" s="187" t="s">
        <v>19</v>
      </c>
      <c r="K21" s="189">
        <v>4500000</v>
      </c>
      <c r="L21" s="105"/>
    </row>
    <row r="22" spans="1:12" s="19" customFormat="1" ht="30" customHeight="1">
      <c r="A22" s="106">
        <v>7</v>
      </c>
      <c r="B22" s="185" t="s">
        <v>16</v>
      </c>
      <c r="C22" s="185" t="s">
        <v>422</v>
      </c>
      <c r="D22" s="186">
        <v>5083401112</v>
      </c>
      <c r="E22" s="187" t="s">
        <v>421</v>
      </c>
      <c r="F22" s="188">
        <v>3.89</v>
      </c>
      <c r="G22" s="187" t="s">
        <v>13</v>
      </c>
      <c r="H22" s="187">
        <v>84</v>
      </c>
      <c r="I22" s="187" t="s">
        <v>18</v>
      </c>
      <c r="J22" s="187" t="s">
        <v>19</v>
      </c>
      <c r="K22" s="189">
        <v>4500000</v>
      </c>
      <c r="L22" s="105"/>
    </row>
    <row r="23" spans="1:12" s="19" customFormat="1" ht="30" customHeight="1">
      <c r="A23" s="106">
        <v>8</v>
      </c>
      <c r="B23" s="185" t="s">
        <v>423</v>
      </c>
      <c r="C23" s="185" t="s">
        <v>57</v>
      </c>
      <c r="D23" s="186">
        <v>5083401084</v>
      </c>
      <c r="E23" s="187" t="s">
        <v>421</v>
      </c>
      <c r="F23" s="188">
        <v>3.86</v>
      </c>
      <c r="G23" s="187" t="s">
        <v>13</v>
      </c>
      <c r="H23" s="187">
        <v>83</v>
      </c>
      <c r="I23" s="187" t="s">
        <v>18</v>
      </c>
      <c r="J23" s="187" t="s">
        <v>19</v>
      </c>
      <c r="K23" s="189">
        <v>4500000</v>
      </c>
      <c r="L23" s="105"/>
    </row>
    <row r="24" spans="1:12" s="19" customFormat="1" ht="30" customHeight="1">
      <c r="A24" s="106">
        <v>9</v>
      </c>
      <c r="B24" s="185" t="s">
        <v>424</v>
      </c>
      <c r="C24" s="185" t="s">
        <v>30</v>
      </c>
      <c r="D24" s="186">
        <v>5083401025</v>
      </c>
      <c r="E24" s="187" t="s">
        <v>418</v>
      </c>
      <c r="F24" s="188">
        <v>3.83</v>
      </c>
      <c r="G24" s="187" t="s">
        <v>13</v>
      </c>
      <c r="H24" s="187">
        <v>80</v>
      </c>
      <c r="I24" s="187" t="s">
        <v>18</v>
      </c>
      <c r="J24" s="187" t="s">
        <v>19</v>
      </c>
      <c r="K24" s="189">
        <v>4500000</v>
      </c>
      <c r="L24" s="105"/>
    </row>
    <row r="25" spans="1:12" s="19" customFormat="1" ht="30" customHeight="1">
      <c r="A25" s="106">
        <v>10</v>
      </c>
      <c r="B25" s="185" t="s">
        <v>16</v>
      </c>
      <c r="C25" s="185" t="s">
        <v>65</v>
      </c>
      <c r="D25" s="186">
        <v>5083401052</v>
      </c>
      <c r="E25" s="187" t="s">
        <v>418</v>
      </c>
      <c r="F25" s="188">
        <v>3.83</v>
      </c>
      <c r="G25" s="187" t="s">
        <v>13</v>
      </c>
      <c r="H25" s="187">
        <v>80</v>
      </c>
      <c r="I25" s="187" t="s">
        <v>18</v>
      </c>
      <c r="J25" s="187" t="s">
        <v>19</v>
      </c>
      <c r="K25" s="189">
        <v>4500000</v>
      </c>
      <c r="L25" s="105"/>
    </row>
    <row r="26" spans="1:12" s="19" customFormat="1" ht="30" customHeight="1">
      <c r="A26" s="106">
        <v>11</v>
      </c>
      <c r="B26" s="185" t="s">
        <v>101</v>
      </c>
      <c r="C26" s="185" t="s">
        <v>53</v>
      </c>
      <c r="D26" s="186">
        <v>5083401006</v>
      </c>
      <c r="E26" s="187" t="s">
        <v>418</v>
      </c>
      <c r="F26" s="188">
        <v>3.78</v>
      </c>
      <c r="G26" s="187" t="s">
        <v>13</v>
      </c>
      <c r="H26" s="187">
        <v>82</v>
      </c>
      <c r="I26" s="187" t="s">
        <v>18</v>
      </c>
      <c r="J26" s="187" t="s">
        <v>19</v>
      </c>
      <c r="K26" s="189">
        <v>4500000</v>
      </c>
      <c r="L26" s="105"/>
    </row>
    <row r="27" spans="1:12" s="19" customFormat="1" ht="30" customHeight="1">
      <c r="A27" s="106">
        <v>12</v>
      </c>
      <c r="B27" s="185" t="s">
        <v>134</v>
      </c>
      <c r="C27" s="185" t="s">
        <v>135</v>
      </c>
      <c r="D27" s="186">
        <v>5083401075</v>
      </c>
      <c r="E27" s="187" t="s">
        <v>421</v>
      </c>
      <c r="F27" s="188">
        <v>3.78</v>
      </c>
      <c r="G27" s="187" t="s">
        <v>13</v>
      </c>
      <c r="H27" s="187">
        <v>83</v>
      </c>
      <c r="I27" s="187" t="s">
        <v>18</v>
      </c>
      <c r="J27" s="187" t="s">
        <v>19</v>
      </c>
      <c r="K27" s="189">
        <v>4500000</v>
      </c>
      <c r="L27" s="105"/>
    </row>
    <row r="28" spans="1:12" s="19" customFormat="1" ht="30" customHeight="1">
      <c r="A28" s="106">
        <v>13</v>
      </c>
      <c r="B28" s="185" t="s">
        <v>107</v>
      </c>
      <c r="C28" s="185" t="s">
        <v>73</v>
      </c>
      <c r="D28" s="186">
        <v>5083401035</v>
      </c>
      <c r="E28" s="187" t="s">
        <v>418</v>
      </c>
      <c r="F28" s="188">
        <v>3.78</v>
      </c>
      <c r="G28" s="187" t="s">
        <v>13</v>
      </c>
      <c r="H28" s="187">
        <v>83</v>
      </c>
      <c r="I28" s="187" t="s">
        <v>18</v>
      </c>
      <c r="J28" s="187" t="s">
        <v>19</v>
      </c>
      <c r="K28" s="189">
        <v>4500000</v>
      </c>
      <c r="L28" s="105"/>
    </row>
    <row r="29" spans="1:12" s="19" customFormat="1" ht="30" customHeight="1">
      <c r="A29" s="106">
        <v>14</v>
      </c>
      <c r="B29" s="185" t="s">
        <v>425</v>
      </c>
      <c r="C29" s="185" t="s">
        <v>426</v>
      </c>
      <c r="D29" s="186">
        <v>5083401126</v>
      </c>
      <c r="E29" s="187" t="s">
        <v>421</v>
      </c>
      <c r="F29" s="188">
        <v>3.78</v>
      </c>
      <c r="G29" s="187" t="s">
        <v>13</v>
      </c>
      <c r="H29" s="187">
        <v>86</v>
      </c>
      <c r="I29" s="187" t="s">
        <v>18</v>
      </c>
      <c r="J29" s="187" t="s">
        <v>19</v>
      </c>
      <c r="K29" s="189">
        <v>4500000</v>
      </c>
      <c r="L29" s="105"/>
    </row>
    <row r="30" spans="1:12" s="19" customFormat="1" ht="30" customHeight="1">
      <c r="A30" s="106">
        <v>15</v>
      </c>
      <c r="B30" s="185" t="s">
        <v>427</v>
      </c>
      <c r="C30" s="185" t="s">
        <v>68</v>
      </c>
      <c r="D30" s="186">
        <v>5083401120</v>
      </c>
      <c r="E30" s="187" t="s">
        <v>421</v>
      </c>
      <c r="F30" s="188">
        <v>3.77</v>
      </c>
      <c r="G30" s="187" t="s">
        <v>13</v>
      </c>
      <c r="H30" s="187">
        <v>85</v>
      </c>
      <c r="I30" s="187" t="s">
        <v>18</v>
      </c>
      <c r="J30" s="187" t="s">
        <v>19</v>
      </c>
      <c r="K30" s="189">
        <v>4500000</v>
      </c>
      <c r="L30" s="105"/>
    </row>
    <row r="31" spans="1:12" s="19" customFormat="1" ht="30" customHeight="1">
      <c r="A31" s="106">
        <v>16</v>
      </c>
      <c r="B31" s="185" t="s">
        <v>16</v>
      </c>
      <c r="C31" s="185" t="s">
        <v>428</v>
      </c>
      <c r="D31" s="186">
        <v>5083401100</v>
      </c>
      <c r="E31" s="187" t="s">
        <v>421</v>
      </c>
      <c r="F31" s="188">
        <v>3.76</v>
      </c>
      <c r="G31" s="187" t="s">
        <v>13</v>
      </c>
      <c r="H31" s="187">
        <v>83</v>
      </c>
      <c r="I31" s="187" t="s">
        <v>18</v>
      </c>
      <c r="J31" s="187" t="s">
        <v>19</v>
      </c>
      <c r="K31" s="189">
        <v>4500000</v>
      </c>
      <c r="L31" s="105"/>
    </row>
    <row r="32" spans="1:12" s="146" customFormat="1" ht="30" customHeight="1">
      <c r="A32" s="107"/>
      <c r="B32" s="190" t="s">
        <v>130</v>
      </c>
      <c r="C32" s="190"/>
      <c r="D32" s="181"/>
      <c r="E32" s="182"/>
      <c r="F32" s="183"/>
      <c r="G32" s="182"/>
      <c r="H32" s="182"/>
      <c r="I32" s="182"/>
      <c r="J32" s="182"/>
      <c r="K32" s="184"/>
      <c r="L32" s="104"/>
    </row>
    <row r="33" spans="1:12" s="19" customFormat="1" ht="30" customHeight="1">
      <c r="A33" s="106">
        <v>17</v>
      </c>
      <c r="B33" s="185" t="s">
        <v>137</v>
      </c>
      <c r="C33" s="185" t="s">
        <v>22</v>
      </c>
      <c r="D33" s="186">
        <v>5093401111</v>
      </c>
      <c r="E33" s="187" t="s">
        <v>410</v>
      </c>
      <c r="F33" s="188">
        <v>3.79</v>
      </c>
      <c r="G33" s="187" t="s">
        <v>13</v>
      </c>
      <c r="H33" s="187">
        <v>95</v>
      </c>
      <c r="I33" s="187" t="s">
        <v>13</v>
      </c>
      <c r="J33" s="187" t="s">
        <v>13</v>
      </c>
      <c r="K33" s="189">
        <v>5250000</v>
      </c>
      <c r="L33" s="105"/>
    </row>
    <row r="34" spans="1:12" s="19" customFormat="1" ht="30" customHeight="1">
      <c r="A34" s="106">
        <v>18</v>
      </c>
      <c r="B34" s="185" t="s">
        <v>411</v>
      </c>
      <c r="C34" s="185" t="s">
        <v>55</v>
      </c>
      <c r="D34" s="186">
        <v>5093401115</v>
      </c>
      <c r="E34" s="187" t="s">
        <v>410</v>
      </c>
      <c r="F34" s="188">
        <v>3.7</v>
      </c>
      <c r="G34" s="187" t="s">
        <v>13</v>
      </c>
      <c r="H34" s="187">
        <v>90</v>
      </c>
      <c r="I34" s="187" t="s">
        <v>13</v>
      </c>
      <c r="J34" s="187" t="s">
        <v>13</v>
      </c>
      <c r="K34" s="189">
        <v>5250000</v>
      </c>
      <c r="L34" s="105"/>
    </row>
    <row r="35" spans="1:12" s="19" customFormat="1" ht="30" customHeight="1">
      <c r="A35" s="106">
        <v>19</v>
      </c>
      <c r="B35" s="185" t="s">
        <v>16</v>
      </c>
      <c r="C35" s="185" t="s">
        <v>138</v>
      </c>
      <c r="D35" s="186">
        <v>5093401047</v>
      </c>
      <c r="E35" s="187" t="s">
        <v>412</v>
      </c>
      <c r="F35" s="188">
        <v>3.75</v>
      </c>
      <c r="G35" s="187" t="s">
        <v>13</v>
      </c>
      <c r="H35" s="187">
        <v>78</v>
      </c>
      <c r="I35" s="187" t="s">
        <v>20</v>
      </c>
      <c r="J35" s="187" t="s">
        <v>19</v>
      </c>
      <c r="K35" s="189">
        <v>4500000</v>
      </c>
      <c r="L35" s="105"/>
    </row>
    <row r="36" spans="1:12" s="19" customFormat="1" ht="30" customHeight="1">
      <c r="A36" s="106">
        <v>20</v>
      </c>
      <c r="B36" s="185" t="s">
        <v>139</v>
      </c>
      <c r="C36" s="185" t="s">
        <v>140</v>
      </c>
      <c r="D36" s="186">
        <v>5093401030</v>
      </c>
      <c r="E36" s="187" t="s">
        <v>412</v>
      </c>
      <c r="F36" s="188">
        <v>3.6</v>
      </c>
      <c r="G36" s="187" t="s">
        <v>13</v>
      </c>
      <c r="H36" s="187">
        <v>80</v>
      </c>
      <c r="I36" s="187" t="s">
        <v>18</v>
      </c>
      <c r="J36" s="187" t="s">
        <v>19</v>
      </c>
      <c r="K36" s="189">
        <v>4500000</v>
      </c>
      <c r="L36" s="105"/>
    </row>
    <row r="37" spans="1:12" s="19" customFormat="1" ht="30" customHeight="1">
      <c r="A37" s="106">
        <v>21</v>
      </c>
      <c r="B37" s="185" t="s">
        <v>413</v>
      </c>
      <c r="C37" s="185" t="s">
        <v>414</v>
      </c>
      <c r="D37" s="186">
        <v>5093401087</v>
      </c>
      <c r="E37" s="187" t="s">
        <v>410</v>
      </c>
      <c r="F37" s="188">
        <v>3.58</v>
      </c>
      <c r="G37" s="187" t="s">
        <v>19</v>
      </c>
      <c r="H37" s="187">
        <v>85</v>
      </c>
      <c r="I37" s="187" t="s">
        <v>18</v>
      </c>
      <c r="J37" s="187" t="s">
        <v>19</v>
      </c>
      <c r="K37" s="189">
        <v>4500000</v>
      </c>
      <c r="L37" s="105"/>
    </row>
    <row r="38" spans="1:12" s="19" customFormat="1" ht="30" customHeight="1">
      <c r="A38" s="106">
        <v>22</v>
      </c>
      <c r="B38" s="185" t="s">
        <v>415</v>
      </c>
      <c r="C38" s="185" t="s">
        <v>416</v>
      </c>
      <c r="D38" s="186">
        <v>5093401031</v>
      </c>
      <c r="E38" s="187" t="s">
        <v>412</v>
      </c>
      <c r="F38" s="188">
        <v>3.5</v>
      </c>
      <c r="G38" s="187" t="s">
        <v>19</v>
      </c>
      <c r="H38" s="187">
        <v>80</v>
      </c>
      <c r="I38" s="187" t="s">
        <v>18</v>
      </c>
      <c r="J38" s="187" t="s">
        <v>19</v>
      </c>
      <c r="K38" s="189">
        <v>4500000</v>
      </c>
      <c r="L38" s="105"/>
    </row>
    <row r="39" spans="1:12" s="19" customFormat="1" ht="30" customHeight="1">
      <c r="A39" s="106">
        <v>23</v>
      </c>
      <c r="B39" s="185" t="s">
        <v>16</v>
      </c>
      <c r="C39" s="185" t="s">
        <v>29</v>
      </c>
      <c r="D39" s="186">
        <v>5093401105</v>
      </c>
      <c r="E39" s="187" t="s">
        <v>410</v>
      </c>
      <c r="F39" s="188">
        <v>3.5</v>
      </c>
      <c r="G39" s="187" t="s">
        <v>19</v>
      </c>
      <c r="H39" s="187">
        <v>85</v>
      </c>
      <c r="I39" s="187" t="s">
        <v>18</v>
      </c>
      <c r="J39" s="187" t="s">
        <v>19</v>
      </c>
      <c r="K39" s="189">
        <v>4500000</v>
      </c>
      <c r="L39" s="105"/>
    </row>
    <row r="40" spans="1:12" s="19" customFormat="1" ht="30" customHeight="1">
      <c r="A40" s="106">
        <v>24</v>
      </c>
      <c r="B40" s="185" t="s">
        <v>137</v>
      </c>
      <c r="C40" s="185" t="s">
        <v>27</v>
      </c>
      <c r="D40" s="186">
        <v>5093401119</v>
      </c>
      <c r="E40" s="187" t="s">
        <v>410</v>
      </c>
      <c r="F40" s="188">
        <v>3.43</v>
      </c>
      <c r="G40" s="187" t="s">
        <v>19</v>
      </c>
      <c r="H40" s="187">
        <v>87</v>
      </c>
      <c r="I40" s="187" t="s">
        <v>18</v>
      </c>
      <c r="J40" s="187" t="s">
        <v>19</v>
      </c>
      <c r="K40" s="189">
        <v>4500000</v>
      </c>
      <c r="L40" s="105"/>
    </row>
    <row r="41" spans="1:12" s="19" customFormat="1" ht="30" customHeight="1">
      <c r="A41" s="106">
        <v>25</v>
      </c>
      <c r="B41" s="185" t="s">
        <v>417</v>
      </c>
      <c r="C41" s="185" t="s">
        <v>43</v>
      </c>
      <c r="D41" s="186">
        <v>5093401123</v>
      </c>
      <c r="E41" s="187" t="s">
        <v>410</v>
      </c>
      <c r="F41" s="188">
        <v>3.42</v>
      </c>
      <c r="G41" s="187" t="s">
        <v>19</v>
      </c>
      <c r="H41" s="187">
        <v>85</v>
      </c>
      <c r="I41" s="187" t="s">
        <v>18</v>
      </c>
      <c r="J41" s="187" t="s">
        <v>19</v>
      </c>
      <c r="K41" s="189">
        <v>4500000</v>
      </c>
      <c r="L41" s="105"/>
    </row>
    <row r="42" spans="1:12" s="146" customFormat="1" ht="30" customHeight="1">
      <c r="A42" s="107"/>
      <c r="B42" s="190" t="s">
        <v>178</v>
      </c>
      <c r="C42" s="190"/>
      <c r="D42" s="181"/>
      <c r="E42" s="182"/>
      <c r="F42" s="183"/>
      <c r="G42" s="182"/>
      <c r="H42" s="182"/>
      <c r="I42" s="182"/>
      <c r="J42" s="182"/>
      <c r="K42" s="184"/>
      <c r="L42" s="104"/>
    </row>
    <row r="43" spans="1:12" s="19" customFormat="1" ht="30" customHeight="1">
      <c r="A43" s="106">
        <v>26</v>
      </c>
      <c r="B43" s="185" t="s">
        <v>429</v>
      </c>
      <c r="C43" s="185" t="s">
        <v>28</v>
      </c>
      <c r="D43" s="186">
        <v>7103401223</v>
      </c>
      <c r="E43" s="187" t="s">
        <v>430</v>
      </c>
      <c r="F43" s="188">
        <v>3.57</v>
      </c>
      <c r="G43" s="187" t="s">
        <v>19</v>
      </c>
      <c r="H43" s="187">
        <v>95</v>
      </c>
      <c r="I43" s="187" t="s">
        <v>13</v>
      </c>
      <c r="J43" s="187" t="s">
        <v>19</v>
      </c>
      <c r="K43" s="189">
        <v>4500000</v>
      </c>
      <c r="L43" s="105"/>
    </row>
    <row r="44" spans="1:12" s="19" customFormat="1" ht="30" customHeight="1">
      <c r="A44" s="106">
        <v>27</v>
      </c>
      <c r="B44" s="185" t="s">
        <v>431</v>
      </c>
      <c r="C44" s="185" t="s">
        <v>432</v>
      </c>
      <c r="D44" s="186">
        <v>7103401237</v>
      </c>
      <c r="E44" s="187" t="s">
        <v>430</v>
      </c>
      <c r="F44" s="188">
        <v>3.42</v>
      </c>
      <c r="G44" s="187" t="s">
        <v>19</v>
      </c>
      <c r="H44" s="187">
        <v>88</v>
      </c>
      <c r="I44" s="187" t="s">
        <v>18</v>
      </c>
      <c r="J44" s="187" t="s">
        <v>19</v>
      </c>
      <c r="K44" s="189">
        <v>4500000</v>
      </c>
      <c r="L44" s="105"/>
    </row>
    <row r="45" spans="1:12" s="19" customFormat="1" ht="30" customHeight="1">
      <c r="A45" s="106">
        <v>28</v>
      </c>
      <c r="B45" s="185" t="s">
        <v>433</v>
      </c>
      <c r="C45" s="185" t="s">
        <v>22</v>
      </c>
      <c r="D45" s="186">
        <v>7103401233</v>
      </c>
      <c r="E45" s="187" t="s">
        <v>430</v>
      </c>
      <c r="F45" s="188">
        <v>3.4</v>
      </c>
      <c r="G45" s="187" t="s">
        <v>19</v>
      </c>
      <c r="H45" s="187">
        <v>88</v>
      </c>
      <c r="I45" s="187" t="s">
        <v>18</v>
      </c>
      <c r="J45" s="187" t="s">
        <v>19</v>
      </c>
      <c r="K45" s="189">
        <v>4500000</v>
      </c>
      <c r="L45" s="105"/>
    </row>
    <row r="46" spans="1:12" s="19" customFormat="1" ht="30" customHeight="1">
      <c r="A46" s="106">
        <v>29</v>
      </c>
      <c r="B46" s="185" t="s">
        <v>434</v>
      </c>
      <c r="C46" s="185" t="s">
        <v>15</v>
      </c>
      <c r="D46" s="186">
        <v>7103401247</v>
      </c>
      <c r="E46" s="187" t="s">
        <v>430</v>
      </c>
      <c r="F46" s="188">
        <v>3.26</v>
      </c>
      <c r="G46" s="187" t="s">
        <v>19</v>
      </c>
      <c r="H46" s="187">
        <v>82</v>
      </c>
      <c r="I46" s="187" t="s">
        <v>18</v>
      </c>
      <c r="J46" s="187" t="s">
        <v>19</v>
      </c>
      <c r="K46" s="189">
        <v>4500000</v>
      </c>
      <c r="L46" s="105"/>
    </row>
    <row r="47" spans="1:12" s="19" customFormat="1" ht="30" customHeight="1">
      <c r="A47" s="106">
        <v>30</v>
      </c>
      <c r="B47" s="185" t="s">
        <v>435</v>
      </c>
      <c r="C47" s="185" t="s">
        <v>25</v>
      </c>
      <c r="D47" s="186">
        <v>7103401251</v>
      </c>
      <c r="E47" s="187" t="s">
        <v>436</v>
      </c>
      <c r="F47" s="188">
        <v>3.26</v>
      </c>
      <c r="G47" s="187" t="s">
        <v>19</v>
      </c>
      <c r="H47" s="187">
        <v>70</v>
      </c>
      <c r="I47" s="187" t="s">
        <v>20</v>
      </c>
      <c r="J47" s="187" t="s">
        <v>20</v>
      </c>
      <c r="K47" s="189">
        <v>3750000</v>
      </c>
      <c r="L47" s="105"/>
    </row>
    <row r="48" spans="1:12" s="19" customFormat="1" ht="30" customHeight="1">
      <c r="A48" s="106">
        <v>31</v>
      </c>
      <c r="B48" s="185" t="s">
        <v>437</v>
      </c>
      <c r="C48" s="185" t="s">
        <v>22</v>
      </c>
      <c r="D48" s="186">
        <v>7103401284</v>
      </c>
      <c r="E48" s="187" t="s">
        <v>436</v>
      </c>
      <c r="F48" s="188">
        <v>3.26</v>
      </c>
      <c r="G48" s="187" t="s">
        <v>19</v>
      </c>
      <c r="H48" s="187">
        <v>70</v>
      </c>
      <c r="I48" s="187" t="s">
        <v>20</v>
      </c>
      <c r="J48" s="187" t="s">
        <v>20</v>
      </c>
      <c r="K48" s="189">
        <v>3750000</v>
      </c>
      <c r="L48" s="105"/>
    </row>
    <row r="49" spans="1:12" s="19" customFormat="1" ht="30" customHeight="1">
      <c r="A49" s="106">
        <v>32</v>
      </c>
      <c r="B49" s="185" t="s">
        <v>148</v>
      </c>
      <c r="C49" s="185" t="s">
        <v>41</v>
      </c>
      <c r="D49" s="186">
        <v>7103401262</v>
      </c>
      <c r="E49" s="187" t="s">
        <v>436</v>
      </c>
      <c r="F49" s="188">
        <v>3.24</v>
      </c>
      <c r="G49" s="187" t="s">
        <v>19</v>
      </c>
      <c r="H49" s="187">
        <v>73</v>
      </c>
      <c r="I49" s="187" t="s">
        <v>20</v>
      </c>
      <c r="J49" s="187" t="s">
        <v>20</v>
      </c>
      <c r="K49" s="189">
        <v>3750000</v>
      </c>
      <c r="L49" s="105"/>
    </row>
    <row r="50" spans="1:12" s="19" customFormat="1" ht="30" customHeight="1">
      <c r="A50" s="106">
        <v>33</v>
      </c>
      <c r="B50" s="185" t="s">
        <v>438</v>
      </c>
      <c r="C50" s="185" t="s">
        <v>25</v>
      </c>
      <c r="D50" s="186">
        <v>7103401254</v>
      </c>
      <c r="E50" s="187" t="s">
        <v>436</v>
      </c>
      <c r="F50" s="188">
        <v>3.2</v>
      </c>
      <c r="G50" s="187" t="s">
        <v>19</v>
      </c>
      <c r="H50" s="187">
        <v>73</v>
      </c>
      <c r="I50" s="187" t="s">
        <v>20</v>
      </c>
      <c r="J50" s="187" t="s">
        <v>20</v>
      </c>
      <c r="K50" s="189">
        <v>3750000</v>
      </c>
      <c r="L50" s="105"/>
    </row>
    <row r="51" spans="1:12" s="19" customFormat="1" ht="30" customHeight="1">
      <c r="A51" s="106">
        <v>34</v>
      </c>
      <c r="B51" s="185" t="s">
        <v>16</v>
      </c>
      <c r="C51" s="185" t="s">
        <v>135</v>
      </c>
      <c r="D51" s="186">
        <v>7103401013</v>
      </c>
      <c r="E51" s="187" t="s">
        <v>439</v>
      </c>
      <c r="F51" s="188">
        <v>3.44</v>
      </c>
      <c r="G51" s="187" t="s">
        <v>19</v>
      </c>
      <c r="H51" s="187">
        <v>86</v>
      </c>
      <c r="I51" s="187" t="s">
        <v>18</v>
      </c>
      <c r="J51" s="187" t="s">
        <v>19</v>
      </c>
      <c r="K51" s="189">
        <v>4500000</v>
      </c>
      <c r="L51" s="105"/>
    </row>
    <row r="52" spans="1:12" s="19" customFormat="1" ht="30" customHeight="1">
      <c r="A52" s="106">
        <v>35</v>
      </c>
      <c r="B52" s="185" t="s">
        <v>440</v>
      </c>
      <c r="C52" s="185" t="s">
        <v>21</v>
      </c>
      <c r="D52" s="186">
        <v>7103401009</v>
      </c>
      <c r="E52" s="187" t="s">
        <v>439</v>
      </c>
      <c r="F52" s="188">
        <v>3.41</v>
      </c>
      <c r="G52" s="187" t="s">
        <v>19</v>
      </c>
      <c r="H52" s="187">
        <v>87</v>
      </c>
      <c r="I52" s="187" t="s">
        <v>18</v>
      </c>
      <c r="J52" s="187" t="s">
        <v>19</v>
      </c>
      <c r="K52" s="189">
        <v>4500000</v>
      </c>
      <c r="L52" s="105"/>
    </row>
    <row r="53" spans="1:12" s="19" customFormat="1" ht="30" customHeight="1">
      <c r="A53" s="106">
        <v>36</v>
      </c>
      <c r="B53" s="185" t="s">
        <v>441</v>
      </c>
      <c r="C53" s="185" t="s">
        <v>112</v>
      </c>
      <c r="D53" s="186">
        <v>7103401065</v>
      </c>
      <c r="E53" s="187" t="s">
        <v>442</v>
      </c>
      <c r="F53" s="188">
        <v>3.38</v>
      </c>
      <c r="G53" s="187" t="s">
        <v>19</v>
      </c>
      <c r="H53" s="187">
        <v>90</v>
      </c>
      <c r="I53" s="187" t="s">
        <v>13</v>
      </c>
      <c r="J53" s="187" t="s">
        <v>19</v>
      </c>
      <c r="K53" s="189">
        <v>4500000</v>
      </c>
      <c r="L53" s="105"/>
    </row>
    <row r="54" spans="1:12" s="19" customFormat="1" ht="30" customHeight="1">
      <c r="A54" s="106">
        <v>37</v>
      </c>
      <c r="B54" s="185" t="s">
        <v>443</v>
      </c>
      <c r="C54" s="185" t="s">
        <v>30</v>
      </c>
      <c r="D54" s="186">
        <v>7103401024</v>
      </c>
      <c r="E54" s="187" t="s">
        <v>439</v>
      </c>
      <c r="F54" s="188">
        <v>3.32</v>
      </c>
      <c r="G54" s="187" t="s">
        <v>19</v>
      </c>
      <c r="H54" s="187">
        <v>85</v>
      </c>
      <c r="I54" s="187" t="s">
        <v>18</v>
      </c>
      <c r="J54" s="187" t="s">
        <v>19</v>
      </c>
      <c r="K54" s="189">
        <v>4500000</v>
      </c>
      <c r="L54" s="105"/>
    </row>
    <row r="55" spans="1:12" ht="41.25" customHeight="1">
      <c r="A55" s="231" t="s">
        <v>554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">
        <f>SUM(K15:K54)</f>
        <v>163500000</v>
      </c>
      <c r="L55" s="105"/>
    </row>
  </sheetData>
  <sheetProtection/>
  <autoFilter ref="J1:J55"/>
  <mergeCells count="20">
    <mergeCell ref="A10:L10"/>
    <mergeCell ref="A3:D3"/>
    <mergeCell ref="A12:A13"/>
    <mergeCell ref="A1:D1"/>
    <mergeCell ref="A2:D2"/>
    <mergeCell ref="E12:E13"/>
    <mergeCell ref="F12:G12"/>
    <mergeCell ref="A55:J55"/>
    <mergeCell ref="E1:L1"/>
    <mergeCell ref="E2:L2"/>
    <mergeCell ref="A6:L6"/>
    <mergeCell ref="A7:L7"/>
    <mergeCell ref="A8:L8"/>
    <mergeCell ref="B14:C14"/>
    <mergeCell ref="H12:I12"/>
    <mergeCell ref="B12:C13"/>
    <mergeCell ref="D12:D13"/>
    <mergeCell ref="K12:K13"/>
    <mergeCell ref="L12:L13"/>
    <mergeCell ref="J12:J13"/>
  </mergeCells>
  <printOptions/>
  <pageMargins left="0.5" right="0.2" top="0.4" bottom="0.3" header="0.3" footer="0.23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2"/>
  <sheetViews>
    <sheetView zoomScale="89" zoomScaleNormal="89" zoomScalePageLayoutView="0" workbookViewId="0" topLeftCell="A4">
      <selection activeCell="I41" sqref="I41"/>
    </sheetView>
  </sheetViews>
  <sheetFormatPr defaultColWidth="9.140625" defaultRowHeight="15"/>
  <cols>
    <col min="1" max="1" width="7.8515625" style="4" customWidth="1"/>
    <col min="2" max="2" width="23.140625" style="4" customWidth="1"/>
    <col min="3" max="3" width="9.140625" style="4" customWidth="1"/>
    <col min="4" max="4" width="14.28125" style="4" bestFit="1" customWidth="1"/>
    <col min="5" max="5" width="12.421875" style="4" customWidth="1"/>
    <col min="6" max="6" width="7.8515625" style="15" bestFit="1" customWidth="1"/>
    <col min="7" max="7" width="11.7109375" style="4" customWidth="1"/>
    <col min="8" max="8" width="7.8515625" style="4" bestFit="1" customWidth="1"/>
    <col min="9" max="10" width="12.140625" style="4" customWidth="1"/>
    <col min="11" max="11" width="14.7109375" style="4" customWidth="1"/>
    <col min="12" max="12" width="11.57421875" style="4" customWidth="1"/>
    <col min="13" max="16384" width="9.140625" style="4" customWidth="1"/>
  </cols>
  <sheetData>
    <row r="1" spans="1:12" s="1" customFormat="1" ht="18.75">
      <c r="A1" s="214" t="s">
        <v>0</v>
      </c>
      <c r="B1" s="214"/>
      <c r="C1" s="214"/>
      <c r="D1" s="214"/>
      <c r="E1" s="215" t="s">
        <v>1</v>
      </c>
      <c r="F1" s="215"/>
      <c r="G1" s="215"/>
      <c r="H1" s="215"/>
      <c r="I1" s="215"/>
      <c r="J1" s="215"/>
      <c r="K1" s="215"/>
      <c r="L1" s="215"/>
    </row>
    <row r="2" spans="1:12" s="1" customFormat="1" ht="18.75">
      <c r="A2" s="215" t="s">
        <v>2</v>
      </c>
      <c r="B2" s="215"/>
      <c r="C2" s="215"/>
      <c r="D2" s="215"/>
      <c r="E2" s="215" t="s">
        <v>3</v>
      </c>
      <c r="F2" s="215"/>
      <c r="G2" s="215"/>
      <c r="H2" s="215"/>
      <c r="I2" s="215"/>
      <c r="J2" s="215"/>
      <c r="K2" s="215"/>
      <c r="L2" s="215"/>
    </row>
    <row r="3" spans="1:11" s="1" customFormat="1" ht="18.75">
      <c r="A3" s="215" t="s">
        <v>4</v>
      </c>
      <c r="B3" s="215"/>
      <c r="C3" s="215"/>
      <c r="D3" s="215"/>
      <c r="E3" s="2"/>
      <c r="F3" s="14"/>
      <c r="G3" s="2"/>
      <c r="H3" s="2"/>
      <c r="I3" s="2"/>
      <c r="J3" s="2"/>
      <c r="K3" s="2"/>
    </row>
    <row r="4" spans="1:4" ht="16.5">
      <c r="A4" s="6"/>
      <c r="B4" s="6"/>
      <c r="C4" s="6"/>
      <c r="D4" s="6"/>
    </row>
    <row r="5" spans="1:12" s="1" customFormat="1" ht="18.75">
      <c r="A5" s="215" t="s">
        <v>12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</row>
    <row r="6" spans="1:12" s="1" customFormat="1" ht="18.75">
      <c r="A6" s="215" t="str">
        <f>'Khoa QTKD'!A7</f>
        <v>HỌC KỲ I, NĂM HỌC 2019 - 2020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</row>
    <row r="7" spans="1:12" s="1" customFormat="1" ht="33" customHeight="1">
      <c r="A7" s="216" t="str">
        <f>'Khoa QTKD'!A8</f>
        <v>(Ban hành kèm theo Quyết dịnh số:      361  /QĐ-HVCSPT ngày   13   tháng   5   năm 2020 của Giám đốc Học viện Chính sách và Phát triển )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</row>
    <row r="8" spans="1:10" s="1" customFormat="1" ht="15.75" customHeight="1">
      <c r="A8" s="7"/>
      <c r="B8" s="7"/>
      <c r="C8" s="7"/>
      <c r="D8" s="7"/>
      <c r="E8" s="7"/>
      <c r="F8" s="16"/>
      <c r="G8" s="7"/>
      <c r="H8" s="7"/>
      <c r="I8" s="7"/>
      <c r="J8" s="7"/>
    </row>
    <row r="9" spans="1:12" s="1" customFormat="1" ht="18.75">
      <c r="A9" s="215" t="s">
        <v>179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</row>
    <row r="10" ht="15" customHeight="1"/>
    <row r="11" spans="1:12" s="3" customFormat="1" ht="39.75" customHeight="1">
      <c r="A11" s="231" t="s">
        <v>5</v>
      </c>
      <c r="B11" s="231" t="s">
        <v>6</v>
      </c>
      <c r="C11" s="231"/>
      <c r="D11" s="231" t="s">
        <v>7</v>
      </c>
      <c r="E11" s="231" t="s">
        <v>8</v>
      </c>
      <c r="F11" s="232" t="s">
        <v>173</v>
      </c>
      <c r="G11" s="232"/>
      <c r="H11" s="232" t="s">
        <v>166</v>
      </c>
      <c r="I11" s="232"/>
      <c r="J11" s="232" t="s">
        <v>11</v>
      </c>
      <c r="K11" s="231" t="s">
        <v>86</v>
      </c>
      <c r="L11" s="231" t="s">
        <v>46</v>
      </c>
    </row>
    <row r="12" spans="1:12" s="3" customFormat="1" ht="31.5" customHeight="1">
      <c r="A12" s="231"/>
      <c r="B12" s="231"/>
      <c r="C12" s="231"/>
      <c r="D12" s="231"/>
      <c r="E12" s="231"/>
      <c r="F12" s="17" t="s">
        <v>9</v>
      </c>
      <c r="G12" s="55" t="s">
        <v>10</v>
      </c>
      <c r="H12" s="55" t="s">
        <v>9</v>
      </c>
      <c r="I12" s="55" t="s">
        <v>10</v>
      </c>
      <c r="J12" s="232"/>
      <c r="K12" s="231"/>
      <c r="L12" s="231"/>
    </row>
    <row r="13" spans="1:12" s="19" customFormat="1" ht="25.5" customHeight="1">
      <c r="A13" s="112"/>
      <c r="B13" s="242" t="s">
        <v>24</v>
      </c>
      <c r="C13" s="242"/>
      <c r="D13" s="241"/>
      <c r="E13" s="241"/>
      <c r="F13" s="241"/>
      <c r="G13" s="241"/>
      <c r="H13" s="241"/>
      <c r="I13" s="241"/>
      <c r="J13" s="241"/>
      <c r="K13" s="54"/>
      <c r="L13" s="113"/>
    </row>
    <row r="14" spans="1:12" s="19" customFormat="1" ht="25.5" customHeight="1">
      <c r="A14" s="114">
        <v>1</v>
      </c>
      <c r="B14" s="115" t="s">
        <v>271</v>
      </c>
      <c r="C14" s="116" t="s">
        <v>58</v>
      </c>
      <c r="D14" s="117">
        <v>5073101137</v>
      </c>
      <c r="E14" s="118" t="s">
        <v>157</v>
      </c>
      <c r="F14" s="119">
        <v>3.73</v>
      </c>
      <c r="G14" s="117" t="s">
        <v>13</v>
      </c>
      <c r="H14" s="117">
        <v>90</v>
      </c>
      <c r="I14" s="117" t="s">
        <v>13</v>
      </c>
      <c r="J14" s="117" t="s">
        <v>13</v>
      </c>
      <c r="K14" s="22">
        <v>5250000</v>
      </c>
      <c r="L14" s="22"/>
    </row>
    <row r="15" spans="1:12" s="19" customFormat="1" ht="25.5" customHeight="1">
      <c r="A15" s="114">
        <v>2</v>
      </c>
      <c r="B15" s="115" t="s">
        <v>102</v>
      </c>
      <c r="C15" s="116" t="s">
        <v>272</v>
      </c>
      <c r="D15" s="117">
        <v>5073101182</v>
      </c>
      <c r="E15" s="118" t="s">
        <v>156</v>
      </c>
      <c r="F15" s="119">
        <v>3.63</v>
      </c>
      <c r="G15" s="117" t="s">
        <v>13</v>
      </c>
      <c r="H15" s="117">
        <v>90</v>
      </c>
      <c r="I15" s="117" t="s">
        <v>13</v>
      </c>
      <c r="J15" s="117" t="s">
        <v>13</v>
      </c>
      <c r="K15" s="22">
        <v>5250000</v>
      </c>
      <c r="L15" s="22"/>
    </row>
    <row r="16" spans="1:12" s="19" customFormat="1" ht="25.5" customHeight="1">
      <c r="A16" s="114">
        <v>3</v>
      </c>
      <c r="B16" s="115" t="s">
        <v>273</v>
      </c>
      <c r="C16" s="116" t="s">
        <v>67</v>
      </c>
      <c r="D16" s="117">
        <v>5073101158</v>
      </c>
      <c r="E16" s="118" t="s">
        <v>156</v>
      </c>
      <c r="F16" s="119">
        <v>3.9</v>
      </c>
      <c r="G16" s="117" t="s">
        <v>13</v>
      </c>
      <c r="H16" s="117">
        <v>86</v>
      </c>
      <c r="I16" s="117" t="s">
        <v>18</v>
      </c>
      <c r="J16" s="117" t="s">
        <v>19</v>
      </c>
      <c r="K16" s="22">
        <v>4500000</v>
      </c>
      <c r="L16" s="22"/>
    </row>
    <row r="17" spans="1:12" s="19" customFormat="1" ht="25.5" customHeight="1">
      <c r="A17" s="114">
        <v>4</v>
      </c>
      <c r="B17" s="115" t="s">
        <v>17</v>
      </c>
      <c r="C17" s="116" t="s">
        <v>36</v>
      </c>
      <c r="D17" s="117">
        <v>5073101119</v>
      </c>
      <c r="E17" s="118" t="s">
        <v>157</v>
      </c>
      <c r="F17" s="119">
        <v>3.73</v>
      </c>
      <c r="G17" s="117" t="s">
        <v>13</v>
      </c>
      <c r="H17" s="117">
        <v>82</v>
      </c>
      <c r="I17" s="117" t="s">
        <v>18</v>
      </c>
      <c r="J17" s="117" t="s">
        <v>19</v>
      </c>
      <c r="K17" s="22">
        <v>4500000</v>
      </c>
      <c r="L17" s="22"/>
    </row>
    <row r="18" spans="1:13" s="19" customFormat="1" ht="25.5" customHeight="1">
      <c r="A18" s="114">
        <v>5</v>
      </c>
      <c r="B18" s="115" t="s">
        <v>101</v>
      </c>
      <c r="C18" s="116" t="s">
        <v>53</v>
      </c>
      <c r="D18" s="117">
        <v>5073101147</v>
      </c>
      <c r="E18" s="118" t="s">
        <v>156</v>
      </c>
      <c r="F18" s="119">
        <v>3.65</v>
      </c>
      <c r="G18" s="117" t="s">
        <v>13</v>
      </c>
      <c r="H18" s="117">
        <v>84</v>
      </c>
      <c r="I18" s="117" t="s">
        <v>18</v>
      </c>
      <c r="J18" s="117" t="s">
        <v>19</v>
      </c>
      <c r="K18" s="22">
        <v>4500000</v>
      </c>
      <c r="L18" s="22"/>
      <c r="M18" s="29"/>
    </row>
    <row r="19" spans="1:12" s="19" customFormat="1" ht="25.5" customHeight="1">
      <c r="A19" s="112"/>
      <c r="B19" s="242" t="s">
        <v>70</v>
      </c>
      <c r="C19" s="242"/>
      <c r="D19" s="241"/>
      <c r="E19" s="241"/>
      <c r="F19" s="241"/>
      <c r="G19" s="241"/>
      <c r="H19" s="241"/>
      <c r="I19" s="241"/>
      <c r="J19" s="241"/>
      <c r="K19" s="22"/>
      <c r="L19" s="22"/>
    </row>
    <row r="20" spans="1:12" s="19" customFormat="1" ht="25.5" customHeight="1">
      <c r="A20" s="114">
        <v>6</v>
      </c>
      <c r="B20" s="120" t="s">
        <v>76</v>
      </c>
      <c r="C20" s="116" t="s">
        <v>30</v>
      </c>
      <c r="D20" s="121">
        <v>5083101123</v>
      </c>
      <c r="E20" s="122" t="s">
        <v>159</v>
      </c>
      <c r="F20" s="123">
        <v>4</v>
      </c>
      <c r="G20" s="124" t="s">
        <v>13</v>
      </c>
      <c r="H20" s="125">
        <v>98</v>
      </c>
      <c r="I20" s="126" t="s">
        <v>13</v>
      </c>
      <c r="J20" s="124" t="s">
        <v>13</v>
      </c>
      <c r="K20" s="22">
        <v>5250000</v>
      </c>
      <c r="L20" s="22"/>
    </row>
    <row r="21" spans="1:12" s="19" customFormat="1" ht="25.5" customHeight="1">
      <c r="A21" s="114">
        <v>7</v>
      </c>
      <c r="B21" s="120" t="s">
        <v>17</v>
      </c>
      <c r="C21" s="116" t="s">
        <v>58</v>
      </c>
      <c r="D21" s="124">
        <v>5083101140</v>
      </c>
      <c r="E21" s="122" t="s">
        <v>159</v>
      </c>
      <c r="F21" s="127">
        <v>4</v>
      </c>
      <c r="G21" s="124" t="s">
        <v>13</v>
      </c>
      <c r="H21" s="126">
        <v>91</v>
      </c>
      <c r="I21" s="126" t="s">
        <v>13</v>
      </c>
      <c r="J21" s="124" t="s">
        <v>13</v>
      </c>
      <c r="K21" s="22">
        <v>5250000</v>
      </c>
      <c r="L21" s="22"/>
    </row>
    <row r="22" spans="1:12" s="19" customFormat="1" ht="25.5" customHeight="1">
      <c r="A22" s="114">
        <v>8</v>
      </c>
      <c r="B22" s="120" t="s">
        <v>274</v>
      </c>
      <c r="C22" s="116" t="s">
        <v>275</v>
      </c>
      <c r="D22" s="128">
        <v>5083101122</v>
      </c>
      <c r="E22" s="129" t="s">
        <v>159</v>
      </c>
      <c r="F22" s="130">
        <v>3.93</v>
      </c>
      <c r="G22" s="128" t="s">
        <v>13</v>
      </c>
      <c r="H22" s="128">
        <v>90</v>
      </c>
      <c r="I22" s="128" t="s">
        <v>13</v>
      </c>
      <c r="J22" s="128" t="s">
        <v>13</v>
      </c>
      <c r="K22" s="22">
        <v>5250000</v>
      </c>
      <c r="L22" s="22"/>
    </row>
    <row r="23" spans="1:12" s="19" customFormat="1" ht="25.5" customHeight="1">
      <c r="A23" s="114">
        <v>9</v>
      </c>
      <c r="B23" s="120" t="s">
        <v>276</v>
      </c>
      <c r="C23" s="116" t="s">
        <v>21</v>
      </c>
      <c r="D23" s="131">
        <v>5083101105</v>
      </c>
      <c r="E23" s="132" t="s">
        <v>159</v>
      </c>
      <c r="F23" s="133">
        <v>3.91</v>
      </c>
      <c r="G23" s="131" t="s">
        <v>13</v>
      </c>
      <c r="H23" s="131">
        <v>97</v>
      </c>
      <c r="I23" s="131" t="s">
        <v>13</v>
      </c>
      <c r="J23" s="131" t="s">
        <v>13</v>
      </c>
      <c r="K23" s="22">
        <v>5250000</v>
      </c>
      <c r="L23" s="22"/>
    </row>
    <row r="24" spans="1:12" s="19" customFormat="1" ht="25.5" customHeight="1">
      <c r="A24" s="114">
        <v>10</v>
      </c>
      <c r="B24" s="134" t="s">
        <v>161</v>
      </c>
      <c r="C24" s="116" t="s">
        <v>25</v>
      </c>
      <c r="D24" s="117">
        <v>5083101149</v>
      </c>
      <c r="E24" s="118" t="s">
        <v>158</v>
      </c>
      <c r="F24" s="119">
        <v>3.81</v>
      </c>
      <c r="G24" s="117" t="s">
        <v>13</v>
      </c>
      <c r="H24" s="117">
        <v>96</v>
      </c>
      <c r="I24" s="117" t="s">
        <v>13</v>
      </c>
      <c r="J24" s="117" t="s">
        <v>13</v>
      </c>
      <c r="K24" s="22">
        <v>5250000</v>
      </c>
      <c r="L24" s="22"/>
    </row>
    <row r="25" spans="1:12" s="19" customFormat="1" ht="25.5" customHeight="1">
      <c r="A25" s="114">
        <v>11</v>
      </c>
      <c r="B25" s="134" t="s">
        <v>160</v>
      </c>
      <c r="C25" s="116" t="s">
        <v>52</v>
      </c>
      <c r="D25" s="117">
        <v>5083101134</v>
      </c>
      <c r="E25" s="118" t="s">
        <v>159</v>
      </c>
      <c r="F25" s="119">
        <v>3.74</v>
      </c>
      <c r="G25" s="117" t="s">
        <v>13</v>
      </c>
      <c r="H25" s="117">
        <v>90</v>
      </c>
      <c r="I25" s="117" t="s">
        <v>13</v>
      </c>
      <c r="J25" s="117" t="s">
        <v>13</v>
      </c>
      <c r="K25" s="22">
        <v>5250000</v>
      </c>
      <c r="L25" s="22"/>
    </row>
    <row r="26" spans="1:12" s="19" customFormat="1" ht="25.5" customHeight="1">
      <c r="A26" s="112"/>
      <c r="B26" s="242" t="s">
        <v>130</v>
      </c>
      <c r="C26" s="242"/>
      <c r="D26" s="241"/>
      <c r="E26" s="241"/>
      <c r="F26" s="241"/>
      <c r="G26" s="241"/>
      <c r="H26" s="241"/>
      <c r="I26" s="241"/>
      <c r="J26" s="241"/>
      <c r="K26" s="22"/>
      <c r="L26" s="22"/>
    </row>
    <row r="27" spans="1:12" s="19" customFormat="1" ht="25.5" customHeight="1">
      <c r="A27" s="114">
        <v>12</v>
      </c>
      <c r="B27" s="120" t="s">
        <v>277</v>
      </c>
      <c r="C27" s="116" t="s">
        <v>25</v>
      </c>
      <c r="D27" s="124">
        <v>5093101168</v>
      </c>
      <c r="E27" s="124" t="s">
        <v>162</v>
      </c>
      <c r="F27" s="127">
        <v>3.92</v>
      </c>
      <c r="G27" s="124" t="s">
        <v>13</v>
      </c>
      <c r="H27" s="124">
        <v>91</v>
      </c>
      <c r="I27" s="124" t="s">
        <v>13</v>
      </c>
      <c r="J27" s="124" t="s">
        <v>13</v>
      </c>
      <c r="K27" s="22">
        <v>5250000</v>
      </c>
      <c r="L27" s="22"/>
    </row>
    <row r="28" spans="1:12" s="19" customFormat="1" ht="25.5" customHeight="1">
      <c r="A28" s="114">
        <v>13</v>
      </c>
      <c r="B28" s="135" t="s">
        <v>163</v>
      </c>
      <c r="C28" s="116" t="s">
        <v>27</v>
      </c>
      <c r="D28" s="128">
        <v>5093101227</v>
      </c>
      <c r="E28" s="129" t="s">
        <v>162</v>
      </c>
      <c r="F28" s="130">
        <v>3.83</v>
      </c>
      <c r="G28" s="128" t="s">
        <v>13</v>
      </c>
      <c r="H28" s="128">
        <v>90</v>
      </c>
      <c r="I28" s="128" t="s">
        <v>13</v>
      </c>
      <c r="J28" s="128" t="s">
        <v>13</v>
      </c>
      <c r="K28" s="22">
        <v>5250000</v>
      </c>
      <c r="L28" s="22"/>
    </row>
    <row r="29" spans="1:12" s="19" customFormat="1" ht="25.5" customHeight="1">
      <c r="A29" s="114">
        <v>14</v>
      </c>
      <c r="B29" s="120" t="s">
        <v>278</v>
      </c>
      <c r="C29" s="116" t="s">
        <v>53</v>
      </c>
      <c r="D29" s="124">
        <v>5093101109</v>
      </c>
      <c r="E29" s="124" t="s">
        <v>164</v>
      </c>
      <c r="F29" s="127">
        <v>3.67</v>
      </c>
      <c r="G29" s="128" t="s">
        <v>13</v>
      </c>
      <c r="H29" s="124">
        <v>90</v>
      </c>
      <c r="I29" s="128" t="s">
        <v>13</v>
      </c>
      <c r="J29" s="128" t="s">
        <v>13</v>
      </c>
      <c r="K29" s="22">
        <v>5250000</v>
      </c>
      <c r="L29" s="22"/>
    </row>
    <row r="30" spans="1:12" s="19" customFormat="1" ht="25.5" customHeight="1">
      <c r="A30" s="114">
        <v>15</v>
      </c>
      <c r="B30" s="136" t="s">
        <v>165</v>
      </c>
      <c r="C30" s="116" t="s">
        <v>25</v>
      </c>
      <c r="D30" s="121">
        <v>5093101104</v>
      </c>
      <c r="E30" s="121" t="s">
        <v>164</v>
      </c>
      <c r="F30" s="123">
        <v>3.9</v>
      </c>
      <c r="G30" s="128" t="s">
        <v>13</v>
      </c>
      <c r="H30" s="121">
        <v>79</v>
      </c>
      <c r="I30" s="137" t="s">
        <v>20</v>
      </c>
      <c r="J30" s="137" t="s">
        <v>19</v>
      </c>
      <c r="K30" s="22">
        <v>4500000</v>
      </c>
      <c r="L30" s="22"/>
    </row>
    <row r="31" spans="1:12" s="19" customFormat="1" ht="25.5" customHeight="1">
      <c r="A31" s="114">
        <v>16</v>
      </c>
      <c r="B31" s="120" t="s">
        <v>279</v>
      </c>
      <c r="C31" s="116" t="s">
        <v>25</v>
      </c>
      <c r="D31" s="124">
        <v>5093101102</v>
      </c>
      <c r="E31" s="124" t="s">
        <v>164</v>
      </c>
      <c r="F31" s="127">
        <v>3.67</v>
      </c>
      <c r="G31" s="128" t="s">
        <v>13</v>
      </c>
      <c r="H31" s="124">
        <v>84</v>
      </c>
      <c r="I31" s="124" t="s">
        <v>18</v>
      </c>
      <c r="J31" s="124" t="s">
        <v>19</v>
      </c>
      <c r="K31" s="22">
        <v>4500000</v>
      </c>
      <c r="L31" s="22"/>
    </row>
    <row r="32" spans="1:12" s="19" customFormat="1" ht="25.5" customHeight="1">
      <c r="A32" s="114">
        <v>17</v>
      </c>
      <c r="B32" s="136" t="s">
        <v>280</v>
      </c>
      <c r="C32" s="116" t="s">
        <v>38</v>
      </c>
      <c r="D32" s="121">
        <v>5093101131</v>
      </c>
      <c r="E32" s="124" t="s">
        <v>164</v>
      </c>
      <c r="F32" s="123">
        <v>3.67</v>
      </c>
      <c r="G32" s="128" t="s">
        <v>13</v>
      </c>
      <c r="H32" s="121">
        <v>85</v>
      </c>
      <c r="I32" s="124" t="s">
        <v>18</v>
      </c>
      <c r="J32" s="124" t="s">
        <v>19</v>
      </c>
      <c r="K32" s="22">
        <v>4500000</v>
      </c>
      <c r="L32" s="22"/>
    </row>
    <row r="33" spans="1:12" s="19" customFormat="1" ht="25.5" customHeight="1">
      <c r="A33" s="114">
        <v>18</v>
      </c>
      <c r="B33" s="120" t="s">
        <v>16</v>
      </c>
      <c r="C33" s="116" t="s">
        <v>40</v>
      </c>
      <c r="D33" s="124">
        <v>5093101183</v>
      </c>
      <c r="E33" s="124" t="s">
        <v>162</v>
      </c>
      <c r="F33" s="127">
        <v>3.57</v>
      </c>
      <c r="G33" s="124" t="s">
        <v>19</v>
      </c>
      <c r="H33" s="124">
        <v>88</v>
      </c>
      <c r="I33" s="124" t="s">
        <v>18</v>
      </c>
      <c r="J33" s="124" t="s">
        <v>19</v>
      </c>
      <c r="K33" s="22">
        <v>4500000</v>
      </c>
      <c r="L33" s="22"/>
    </row>
    <row r="34" spans="1:12" s="19" customFormat="1" ht="25.5" customHeight="1">
      <c r="A34" s="114">
        <v>19</v>
      </c>
      <c r="B34" s="136" t="s">
        <v>61</v>
      </c>
      <c r="C34" s="116" t="s">
        <v>275</v>
      </c>
      <c r="D34" s="121">
        <v>5093101197</v>
      </c>
      <c r="E34" s="124" t="s">
        <v>162</v>
      </c>
      <c r="F34" s="123">
        <v>3.43</v>
      </c>
      <c r="G34" s="124" t="s">
        <v>19</v>
      </c>
      <c r="H34" s="121">
        <v>85</v>
      </c>
      <c r="I34" s="124" t="s">
        <v>18</v>
      </c>
      <c r="J34" s="124" t="s">
        <v>19</v>
      </c>
      <c r="K34" s="22">
        <v>4500000</v>
      </c>
      <c r="L34" s="22"/>
    </row>
    <row r="35" spans="1:12" s="19" customFormat="1" ht="25.5" customHeight="1">
      <c r="A35" s="114">
        <v>20</v>
      </c>
      <c r="B35" s="138" t="s">
        <v>281</v>
      </c>
      <c r="C35" s="139" t="s">
        <v>135</v>
      </c>
      <c r="D35" s="137">
        <v>5093101179</v>
      </c>
      <c r="E35" s="140" t="s">
        <v>162</v>
      </c>
      <c r="F35" s="141">
        <v>3.42</v>
      </c>
      <c r="G35" s="142" t="s">
        <v>19</v>
      </c>
      <c r="H35" s="137">
        <v>93</v>
      </c>
      <c r="I35" s="137" t="s">
        <v>13</v>
      </c>
      <c r="J35" s="137" t="s">
        <v>19</v>
      </c>
      <c r="K35" s="22">
        <v>4500000</v>
      </c>
      <c r="L35" s="22"/>
    </row>
    <row r="36" spans="1:12" s="19" customFormat="1" ht="25.5" customHeight="1">
      <c r="A36" s="114"/>
      <c r="B36" s="242" t="s">
        <v>178</v>
      </c>
      <c r="C36" s="242"/>
      <c r="D36" s="246"/>
      <c r="E36" s="247"/>
      <c r="F36" s="247"/>
      <c r="G36" s="247"/>
      <c r="H36" s="247"/>
      <c r="I36" s="247"/>
      <c r="J36" s="248"/>
      <c r="K36" s="22"/>
      <c r="L36" s="22"/>
    </row>
    <row r="37" spans="1:12" s="19" customFormat="1" ht="25.5" customHeight="1">
      <c r="A37" s="114">
        <v>21</v>
      </c>
      <c r="B37" s="120" t="s">
        <v>282</v>
      </c>
      <c r="C37" s="116" t="s">
        <v>58</v>
      </c>
      <c r="D37" s="124">
        <v>7103105028</v>
      </c>
      <c r="E37" s="143" t="s">
        <v>283</v>
      </c>
      <c r="F37" s="127">
        <v>3.78</v>
      </c>
      <c r="G37" s="124" t="s">
        <v>13</v>
      </c>
      <c r="H37" s="124">
        <v>84</v>
      </c>
      <c r="I37" s="124" t="s">
        <v>18</v>
      </c>
      <c r="J37" s="124" t="s">
        <v>19</v>
      </c>
      <c r="K37" s="22">
        <v>4500000</v>
      </c>
      <c r="L37" s="22"/>
    </row>
    <row r="38" spans="1:12" s="19" customFormat="1" ht="25.5" customHeight="1">
      <c r="A38" s="114">
        <v>22</v>
      </c>
      <c r="B38" s="116" t="s">
        <v>284</v>
      </c>
      <c r="C38" s="116" t="s">
        <v>133</v>
      </c>
      <c r="D38" s="122">
        <v>7103105029</v>
      </c>
      <c r="E38" s="143" t="s">
        <v>283</v>
      </c>
      <c r="F38" s="144">
        <v>3.44</v>
      </c>
      <c r="G38" s="122" t="s">
        <v>19</v>
      </c>
      <c r="H38" s="122">
        <v>87</v>
      </c>
      <c r="I38" s="124" t="s">
        <v>18</v>
      </c>
      <c r="J38" s="124" t="s">
        <v>19</v>
      </c>
      <c r="K38" s="22">
        <v>4500000</v>
      </c>
      <c r="L38" s="22"/>
    </row>
    <row r="39" spans="1:12" s="19" customFormat="1" ht="25.5" customHeight="1">
      <c r="A39" s="114">
        <v>23</v>
      </c>
      <c r="B39" s="116" t="s">
        <v>17</v>
      </c>
      <c r="C39" s="116" t="s">
        <v>77</v>
      </c>
      <c r="D39" s="122">
        <v>7103105018</v>
      </c>
      <c r="E39" s="122" t="s">
        <v>283</v>
      </c>
      <c r="F39" s="144">
        <v>3.1</v>
      </c>
      <c r="G39" s="122" t="s">
        <v>20</v>
      </c>
      <c r="H39" s="122">
        <v>83</v>
      </c>
      <c r="I39" s="124" t="s">
        <v>18</v>
      </c>
      <c r="J39" s="122" t="s">
        <v>20</v>
      </c>
      <c r="K39" s="22">
        <v>3750000</v>
      </c>
      <c r="L39" s="22"/>
    </row>
    <row r="40" spans="1:12" s="19" customFormat="1" ht="25.5" customHeight="1">
      <c r="A40" s="114">
        <v>24</v>
      </c>
      <c r="B40" s="116" t="s">
        <v>285</v>
      </c>
      <c r="C40" s="116" t="s">
        <v>65</v>
      </c>
      <c r="D40" s="122">
        <v>7103105031</v>
      </c>
      <c r="E40" s="122" t="s">
        <v>283</v>
      </c>
      <c r="F40" s="144">
        <v>3.1</v>
      </c>
      <c r="G40" s="122" t="s">
        <v>20</v>
      </c>
      <c r="H40" s="122">
        <v>89</v>
      </c>
      <c r="I40" s="124" t="s">
        <v>18</v>
      </c>
      <c r="J40" s="122" t="s">
        <v>20</v>
      </c>
      <c r="K40" s="22">
        <v>3750000</v>
      </c>
      <c r="L40" s="22"/>
    </row>
    <row r="41" spans="1:12" s="19" customFormat="1" ht="25.5" customHeight="1">
      <c r="A41" s="114">
        <v>25</v>
      </c>
      <c r="B41" s="120" t="s">
        <v>121</v>
      </c>
      <c r="C41" s="116" t="s">
        <v>41</v>
      </c>
      <c r="D41" s="124">
        <v>7103105108</v>
      </c>
      <c r="E41" s="124" t="s">
        <v>286</v>
      </c>
      <c r="F41" s="127">
        <v>3.08</v>
      </c>
      <c r="G41" s="124" t="s">
        <v>20</v>
      </c>
      <c r="H41" s="124">
        <v>83</v>
      </c>
      <c r="I41" s="124" t="s">
        <v>18</v>
      </c>
      <c r="J41" s="124" t="s">
        <v>20</v>
      </c>
      <c r="K41" s="22">
        <v>3750000</v>
      </c>
      <c r="L41" s="22"/>
    </row>
    <row r="42" spans="1:12" ht="33" customHeight="1">
      <c r="A42" s="243" t="s">
        <v>555</v>
      </c>
      <c r="B42" s="244"/>
      <c r="C42" s="244"/>
      <c r="D42" s="244"/>
      <c r="E42" s="244"/>
      <c r="F42" s="244"/>
      <c r="G42" s="244"/>
      <c r="H42" s="244"/>
      <c r="I42" s="244"/>
      <c r="J42" s="245"/>
      <c r="K42" s="43">
        <f>SUM(K13:K41)</f>
        <v>118500000</v>
      </c>
      <c r="L42" s="28"/>
    </row>
  </sheetData>
  <sheetProtection/>
  <autoFilter ref="J1:J42"/>
  <mergeCells count="27">
    <mergeCell ref="A1:D1"/>
    <mergeCell ref="L11:L12"/>
    <mergeCell ref="B36:C36"/>
    <mergeCell ref="D36:J36"/>
    <mergeCell ref="F11:G11"/>
    <mergeCell ref="H11:I11"/>
    <mergeCell ref="K11:K12"/>
    <mergeCell ref="B26:C26"/>
    <mergeCell ref="D26:J26"/>
    <mergeCell ref="B19:C19"/>
    <mergeCell ref="A42:J42"/>
    <mergeCell ref="D13:J13"/>
    <mergeCell ref="J11:J12"/>
    <mergeCell ref="E1:L1"/>
    <mergeCell ref="E2:L2"/>
    <mergeCell ref="A5:L5"/>
    <mergeCell ref="A6:L6"/>
    <mergeCell ref="A7:L7"/>
    <mergeCell ref="A2:D2"/>
    <mergeCell ref="A3:D3"/>
    <mergeCell ref="D19:J19"/>
    <mergeCell ref="A9:L9"/>
    <mergeCell ref="B13:C13"/>
    <mergeCell ref="B11:C12"/>
    <mergeCell ref="D11:D12"/>
    <mergeCell ref="E11:E12"/>
    <mergeCell ref="A11:A12"/>
  </mergeCells>
  <printOptions/>
  <pageMargins left="0.6" right="0.26" top="0.36" bottom="0.51" header="0.26" footer="0.2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"/>
  <sheetViews>
    <sheetView zoomScale="80" zoomScaleNormal="80" zoomScalePageLayoutView="0" workbookViewId="0" topLeftCell="A5">
      <selection activeCell="E18" sqref="E18"/>
    </sheetView>
  </sheetViews>
  <sheetFormatPr defaultColWidth="9.140625" defaultRowHeight="15"/>
  <cols>
    <col min="1" max="1" width="7.8515625" style="4" customWidth="1"/>
    <col min="2" max="2" width="17.28125" style="4" customWidth="1"/>
    <col min="3" max="3" width="9.140625" style="4" customWidth="1"/>
    <col min="4" max="4" width="17.140625" style="4" bestFit="1" customWidth="1"/>
    <col min="5" max="5" width="12.421875" style="4" customWidth="1"/>
    <col min="6" max="6" width="8.00390625" style="15" bestFit="1" customWidth="1"/>
    <col min="7" max="7" width="11.7109375" style="4" customWidth="1"/>
    <col min="8" max="8" width="8.00390625" style="4" bestFit="1" customWidth="1"/>
    <col min="9" max="10" width="12.140625" style="4" customWidth="1"/>
    <col min="11" max="11" width="14.7109375" style="4" customWidth="1"/>
    <col min="12" max="12" width="11.57421875" style="4" customWidth="1"/>
    <col min="13" max="16384" width="9.140625" style="4" customWidth="1"/>
  </cols>
  <sheetData>
    <row r="1" spans="1:12" s="1" customFormat="1" ht="18.75">
      <c r="A1" s="214" t="s">
        <v>0</v>
      </c>
      <c r="B1" s="214"/>
      <c r="C1" s="214"/>
      <c r="D1" s="214"/>
      <c r="E1" s="215" t="s">
        <v>1</v>
      </c>
      <c r="F1" s="215"/>
      <c r="G1" s="215"/>
      <c r="H1" s="215"/>
      <c r="I1" s="215"/>
      <c r="J1" s="215"/>
      <c r="K1" s="215"/>
      <c r="L1" s="215"/>
    </row>
    <row r="2" spans="1:12" s="1" customFormat="1" ht="18.75">
      <c r="A2" s="215" t="s">
        <v>2</v>
      </c>
      <c r="B2" s="215"/>
      <c r="C2" s="215"/>
      <c r="D2" s="215"/>
      <c r="E2" s="215" t="s">
        <v>3</v>
      </c>
      <c r="F2" s="215"/>
      <c r="G2" s="215"/>
      <c r="H2" s="215"/>
      <c r="I2" s="215"/>
      <c r="J2" s="215"/>
      <c r="K2" s="215"/>
      <c r="L2" s="215"/>
    </row>
    <row r="3" spans="1:11" s="1" customFormat="1" ht="18.75">
      <c r="A3" s="215" t="s">
        <v>4</v>
      </c>
      <c r="B3" s="215"/>
      <c r="C3" s="215"/>
      <c r="D3" s="215"/>
      <c r="E3" s="52"/>
      <c r="F3" s="14"/>
      <c r="G3" s="52"/>
      <c r="H3" s="52"/>
      <c r="I3" s="52"/>
      <c r="J3" s="52"/>
      <c r="K3" s="52"/>
    </row>
    <row r="4" spans="1:4" ht="16.5">
      <c r="A4" s="6"/>
      <c r="B4" s="6"/>
      <c r="C4" s="6"/>
      <c r="D4" s="6"/>
    </row>
    <row r="5" spans="1:4" ht="24" customHeight="1">
      <c r="A5" s="6"/>
      <c r="B5" s="6"/>
      <c r="C5" s="6"/>
      <c r="D5" s="6"/>
    </row>
    <row r="6" spans="1:12" s="1" customFormat="1" ht="18.75">
      <c r="A6" s="215" t="s">
        <v>12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</row>
    <row r="7" spans="1:12" s="1" customFormat="1" ht="18.75">
      <c r="A7" s="215" t="str">
        <f>'Khoa KTPT'!A6</f>
        <v>HỌC KỲ I, NĂM HỌC 2019 - 2020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</row>
    <row r="8" spans="1:12" s="1" customFormat="1" ht="33" customHeight="1">
      <c r="A8" s="216" t="str">
        <f>'Khoa KTPT'!A7</f>
        <v>(Ban hành kèm theo Quyết dịnh số:      361  /QĐ-HVCSPT ngày   13   tháng   5   năm 2020 của Giám đốc Học viện Chính sách và Phát triển )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</row>
    <row r="9" spans="1:10" s="1" customFormat="1" ht="15.75" customHeight="1">
      <c r="A9" s="51"/>
      <c r="B9" s="51"/>
      <c r="C9" s="51"/>
      <c r="D9" s="51"/>
      <c r="E9" s="51"/>
      <c r="F9" s="16"/>
      <c r="G9" s="51"/>
      <c r="H9" s="51"/>
      <c r="I9" s="51"/>
      <c r="J9" s="51"/>
    </row>
    <row r="10" spans="1:12" s="1" customFormat="1" ht="18.75">
      <c r="A10" s="215" t="s">
        <v>177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</row>
    <row r="11" ht="15" customHeight="1"/>
    <row r="12" spans="1:12" s="3" customFormat="1" ht="39.75" customHeight="1">
      <c r="A12" s="231" t="s">
        <v>5</v>
      </c>
      <c r="B12" s="231" t="s">
        <v>6</v>
      </c>
      <c r="C12" s="231"/>
      <c r="D12" s="231" t="s">
        <v>7</v>
      </c>
      <c r="E12" s="231" t="s">
        <v>8</v>
      </c>
      <c r="F12" s="232" t="s">
        <v>173</v>
      </c>
      <c r="G12" s="232"/>
      <c r="H12" s="232" t="s">
        <v>166</v>
      </c>
      <c r="I12" s="232"/>
      <c r="J12" s="232" t="s">
        <v>11</v>
      </c>
      <c r="K12" s="231" t="s">
        <v>86</v>
      </c>
      <c r="L12" s="231" t="s">
        <v>46</v>
      </c>
    </row>
    <row r="13" spans="1:12" s="3" customFormat="1" ht="31.5" customHeight="1">
      <c r="A13" s="231"/>
      <c r="B13" s="231"/>
      <c r="C13" s="231"/>
      <c r="D13" s="231"/>
      <c r="E13" s="231"/>
      <c r="F13" s="17" t="s">
        <v>9</v>
      </c>
      <c r="G13" s="50" t="s">
        <v>10</v>
      </c>
      <c r="H13" s="50" t="s">
        <v>9</v>
      </c>
      <c r="I13" s="50" t="s">
        <v>10</v>
      </c>
      <c r="J13" s="232"/>
      <c r="K13" s="231"/>
      <c r="L13" s="231"/>
    </row>
    <row r="14" spans="1:12" s="19" customFormat="1" ht="25.5" customHeight="1">
      <c r="A14" s="20"/>
      <c r="B14" s="249" t="s">
        <v>178</v>
      </c>
      <c r="C14" s="249"/>
      <c r="D14" s="250"/>
      <c r="E14" s="251"/>
      <c r="F14" s="251"/>
      <c r="G14" s="251"/>
      <c r="H14" s="251"/>
      <c r="I14" s="251"/>
      <c r="J14" s="252"/>
      <c r="K14" s="24"/>
      <c r="L14" s="24"/>
    </row>
    <row r="15" spans="1:12" s="19" customFormat="1" ht="25.5" customHeight="1">
      <c r="A15" s="20">
        <v>1</v>
      </c>
      <c r="B15" s="61" t="s">
        <v>196</v>
      </c>
      <c r="C15" s="59" t="s">
        <v>15</v>
      </c>
      <c r="D15" s="60">
        <v>7103807068</v>
      </c>
      <c r="E15" s="62" t="s">
        <v>197</v>
      </c>
      <c r="F15" s="191">
        <v>3.7</v>
      </c>
      <c r="G15" s="63" t="s">
        <v>13</v>
      </c>
      <c r="H15" s="63">
        <v>86</v>
      </c>
      <c r="I15" s="63" t="s">
        <v>18</v>
      </c>
      <c r="J15" s="63" t="s">
        <v>19</v>
      </c>
      <c r="K15" s="24">
        <v>4500000</v>
      </c>
      <c r="L15" s="24"/>
    </row>
    <row r="16" spans="1:12" ht="33" customHeight="1">
      <c r="A16" s="253" t="s">
        <v>556</v>
      </c>
      <c r="B16" s="254"/>
      <c r="C16" s="254"/>
      <c r="D16" s="254"/>
      <c r="E16" s="254"/>
      <c r="F16" s="254"/>
      <c r="G16" s="254"/>
      <c r="H16" s="254"/>
      <c r="I16" s="254"/>
      <c r="J16" s="255"/>
      <c r="K16" s="43">
        <f>SUM(K14:K15)</f>
        <v>4500000</v>
      </c>
      <c r="L16" s="28"/>
    </row>
  </sheetData>
  <sheetProtection/>
  <mergeCells count="21">
    <mergeCell ref="H12:I12"/>
    <mergeCell ref="B14:C14"/>
    <mergeCell ref="D14:J14"/>
    <mergeCell ref="A6:L6"/>
    <mergeCell ref="D12:D13"/>
    <mergeCell ref="E12:E13"/>
    <mergeCell ref="A16:J16"/>
    <mergeCell ref="K12:K13"/>
    <mergeCell ref="L12:L13"/>
    <mergeCell ref="A7:L7"/>
    <mergeCell ref="A8:L8"/>
    <mergeCell ref="J12:J13"/>
    <mergeCell ref="A1:D1"/>
    <mergeCell ref="E1:L1"/>
    <mergeCell ref="A2:D2"/>
    <mergeCell ref="E2:L2"/>
    <mergeCell ref="A3:D3"/>
    <mergeCell ref="A10:L10"/>
    <mergeCell ref="A12:A13"/>
    <mergeCell ref="B12:C13"/>
    <mergeCell ref="F12:G12"/>
  </mergeCells>
  <printOptions/>
  <pageMargins left="0.6" right="0.26" top="0.36" bottom="0.51" header="0.26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trannamdt1</dc:creator>
  <cp:keywords/>
  <dc:description/>
  <cp:lastModifiedBy>Acer</cp:lastModifiedBy>
  <cp:lastPrinted>2020-05-11T02:50:35Z</cp:lastPrinted>
  <dcterms:created xsi:type="dcterms:W3CDTF">2017-04-02T08:56:13Z</dcterms:created>
  <dcterms:modified xsi:type="dcterms:W3CDTF">2020-05-18T10:03:48Z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