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600" windowHeight="8190" activeTab="1"/>
  </bookViews>
  <sheets>
    <sheet name="Tong hop" sheetId="1" r:id="rId1"/>
    <sheet name="DTQT" sheetId="2" r:id="rId2"/>
    <sheet name="KTQT" sheetId="3" r:id="rId3"/>
    <sheet name="CSC" sheetId="4" r:id="rId4"/>
    <sheet name="Kinh te" sheetId="5" r:id="rId5"/>
    <sheet name="QTKD" sheetId="6" r:id="rId6"/>
    <sheet name="TCDT" sheetId="7" r:id="rId7"/>
    <sheet name="KHPT" sheetId="8" r:id="rId8"/>
  </sheets>
  <definedNames>
    <definedName name="_GoBack" localSheetId="3">'CSC'!#REF!</definedName>
    <definedName name="_xlnm.Print_Titles" localSheetId="3">'CSC'!$11:$12</definedName>
    <definedName name="_xlnm.Print_Titles" localSheetId="1">'DTQT'!$12:$13</definedName>
    <definedName name="_xlnm.Print_Titles" localSheetId="7">'KHPT'!$12:$13</definedName>
    <definedName name="_xlnm.Print_Titles" localSheetId="4">'Kinh te'!$11:$12</definedName>
    <definedName name="_xlnm.Print_Titles" localSheetId="2">'KTQT'!$12:$13</definedName>
    <definedName name="_xlnm.Print_Titles" localSheetId="5">'QTKD'!$12:$13</definedName>
    <definedName name="_xlnm.Print_Titles" localSheetId="6">'TCDT'!$11:$12</definedName>
  </definedNames>
  <calcPr fullCalcOnLoad="1"/>
</workbook>
</file>

<file path=xl/sharedStrings.xml><?xml version="1.0" encoding="utf-8"?>
<sst xmlns="http://schemas.openxmlformats.org/spreadsheetml/2006/main" count="1327" uniqueCount="420">
  <si>
    <t>BỘ KẾ HOẠCH VÀ ĐẦU TƯ</t>
  </si>
  <si>
    <t>CỘNG HÒA XÃ HỘI CHỦ NGHĨA VIỆT NAM</t>
  </si>
  <si>
    <t>HỌC VIỆN</t>
  </si>
  <si>
    <t>Độc Lập - Tự Do - Hạnh Phúc</t>
  </si>
  <si>
    <t>CHÍNH SÁCH VÀ PHÁT TRIỂN</t>
  </si>
  <si>
    <t>STT</t>
  </si>
  <si>
    <t xml:space="preserve">Họ và tên </t>
  </si>
  <si>
    <t>Mã SV</t>
  </si>
  <si>
    <t>Lớp</t>
  </si>
  <si>
    <t xml:space="preserve">Điểm </t>
  </si>
  <si>
    <t>Xếp Loại</t>
  </si>
  <si>
    <t xml:space="preserve">Xếp loại học bổng </t>
  </si>
  <si>
    <t>DANH SÁCH SINH VIÊN ĐẠT HỌC BỔNG KHUYẾN KHÍCH HỌC TẬP</t>
  </si>
  <si>
    <t>Xuất sắc</t>
  </si>
  <si>
    <t>Đỗ Thị</t>
  </si>
  <si>
    <t>Yến</t>
  </si>
  <si>
    <t>Vân</t>
  </si>
  <si>
    <t>Nguyễn Thị</t>
  </si>
  <si>
    <t xml:space="preserve">Nguyễn Thị </t>
  </si>
  <si>
    <t>Tốt</t>
  </si>
  <si>
    <t>Giỏi</t>
  </si>
  <si>
    <t>Khá</t>
  </si>
  <si>
    <t>Bình</t>
  </si>
  <si>
    <t>Thảo</t>
  </si>
  <si>
    <t>Ngọc</t>
  </si>
  <si>
    <t>Khoá 7</t>
  </si>
  <si>
    <t>Anh</t>
  </si>
  <si>
    <t>KHOA CHÍNH SÁCH CÔNG</t>
  </si>
  <si>
    <t>Trang</t>
  </si>
  <si>
    <t>Nga</t>
  </si>
  <si>
    <t>Nhung</t>
  </si>
  <si>
    <t>Nguyễn Phương</t>
  </si>
  <si>
    <t>Linh</t>
  </si>
  <si>
    <t>Hà</t>
  </si>
  <si>
    <t>Hương</t>
  </si>
  <si>
    <t>Hường</t>
  </si>
  <si>
    <t>Huyền</t>
  </si>
  <si>
    <t>Phương</t>
  </si>
  <si>
    <t>Hằng</t>
  </si>
  <si>
    <t>Hạnh</t>
  </si>
  <si>
    <t>Uyên</t>
  </si>
  <si>
    <t>Tuyết</t>
  </si>
  <si>
    <t>Khoa</t>
  </si>
  <si>
    <t>Xuất Sắc</t>
  </si>
  <si>
    <t>Ghi chú</t>
  </si>
  <si>
    <t>Chính sách công</t>
  </si>
  <si>
    <t>Kế hoạch phát triển</t>
  </si>
  <si>
    <t>Chất lượng cao</t>
  </si>
  <si>
    <t>Đại trà</t>
  </si>
  <si>
    <t>Tổng số</t>
  </si>
  <si>
    <t>Tổng:</t>
  </si>
  <si>
    <t>Quỳnh</t>
  </si>
  <si>
    <t>Ánh</t>
  </si>
  <si>
    <t>Thương</t>
  </si>
  <si>
    <t>Hòa</t>
  </si>
  <si>
    <t>Thu</t>
  </si>
  <si>
    <t>KHOA KẾ HOẠCH PHÁT TRIỂN</t>
  </si>
  <si>
    <t>( Đơn vị: Sinh viên )</t>
  </si>
  <si>
    <t>( Đơn vị: VNĐ )</t>
  </si>
  <si>
    <t xml:space="preserve">Ngô Thị </t>
  </si>
  <si>
    <t>Hiền</t>
  </si>
  <si>
    <t>Thủy</t>
  </si>
  <si>
    <t>Vũ Thùy</t>
  </si>
  <si>
    <t>Nguyễn Thanh</t>
  </si>
  <si>
    <t>Hoài</t>
  </si>
  <si>
    <t>Phượng</t>
  </si>
  <si>
    <t>Khoá 8</t>
  </si>
  <si>
    <t>Chi</t>
  </si>
  <si>
    <t>Phạm Thị</t>
  </si>
  <si>
    <t xml:space="preserve">Hoàng Thị </t>
  </si>
  <si>
    <t>Nguyễn Thị Phương</t>
  </si>
  <si>
    <t>Lan</t>
  </si>
  <si>
    <t>Định</t>
  </si>
  <si>
    <t>Nguyễn Hà</t>
  </si>
  <si>
    <t>Trần Thị</t>
  </si>
  <si>
    <t>5083402177</t>
  </si>
  <si>
    <t>5083402145</t>
  </si>
  <si>
    <t>Tú</t>
  </si>
  <si>
    <t>15 tín chỉ</t>
  </si>
  <si>
    <t>Thành tiền</t>
  </si>
  <si>
    <t>Tổng kinh phí cấp học bổng Khoa Chính sách công:</t>
  </si>
  <si>
    <t>Tổng kinh phí cấp học bổng Khoa Kế hoạch phát triển:</t>
  </si>
  <si>
    <t>VIỆN ĐÀO TẠO QUỐC TẾ</t>
  </si>
  <si>
    <t>KHOA KINH TẾ QUỐC TẾ</t>
  </si>
  <si>
    <t>KHOA TÀI CHÍNH - ĐẦU TƯ</t>
  </si>
  <si>
    <t xml:space="preserve">Đào Mai </t>
  </si>
  <si>
    <t>Trần Thị Ngọc</t>
  </si>
  <si>
    <t>Tổng kinh phí cấp học bổng Viện Đào tạo Quốc tế:</t>
  </si>
  <si>
    <t>5073106128</t>
  </si>
  <si>
    <t>5073106101</t>
  </si>
  <si>
    <t>5073106084</t>
  </si>
  <si>
    <t>5083106183</t>
  </si>
  <si>
    <t>5083106172</t>
  </si>
  <si>
    <t>5083106117</t>
  </si>
  <si>
    <t>5083106129</t>
  </si>
  <si>
    <t>5083106119</t>
  </si>
  <si>
    <t>5083106152</t>
  </si>
  <si>
    <t>Lý Thị</t>
  </si>
  <si>
    <t>Lâm Thị</t>
  </si>
  <si>
    <t xml:space="preserve">Phí Thị </t>
  </si>
  <si>
    <t>Đinh Thúy</t>
  </si>
  <si>
    <t xml:space="preserve">Vũ Thị </t>
  </si>
  <si>
    <t xml:space="preserve">Đỗ Thị </t>
  </si>
  <si>
    <t>Quản trị Kinh Doanh</t>
  </si>
  <si>
    <t>Viện Đào tạo Quốc tế</t>
  </si>
  <si>
    <t>Kinh tế Quốc tế</t>
  </si>
  <si>
    <t>Tài chính - Đầu tư</t>
  </si>
  <si>
    <t>5073402149</t>
  </si>
  <si>
    <t>5083402140</t>
  </si>
  <si>
    <t>Nguyễn Thị Tuyết</t>
  </si>
  <si>
    <t>Đặng Thị</t>
  </si>
  <si>
    <t>Đào Thị Bích</t>
  </si>
  <si>
    <t>Nguyễn Ngọc</t>
  </si>
  <si>
    <t>Hậu</t>
  </si>
  <si>
    <t>Giang</t>
  </si>
  <si>
    <t>Tổng kinh phí cấp học bổng Khoa Quản trị Kinh doanh:</t>
  </si>
  <si>
    <t>KHOA QUẢN TRỊ KINH DOANH</t>
  </si>
  <si>
    <t>Tổng kinh phí cấp học bổng Khoa Kinh tế Quốc tế:</t>
  </si>
  <si>
    <t>Tổng kinh phí cấp học bổng Khoa Tài chính - Đầu tư:</t>
  </si>
  <si>
    <t>TỔNG SỐ SINH VIÊN ĐẠT HỌC BỔNG KHUYẾN KHÍCH HỌC TẬP</t>
  </si>
  <si>
    <t>HỌC KỲ I NĂM HỌC 2018 - 2019</t>
  </si>
  <si>
    <t>5083106291</t>
  </si>
  <si>
    <t>5093106219</t>
  </si>
  <si>
    <t>5093106224</t>
  </si>
  <si>
    <t>5093106122</t>
  </si>
  <si>
    <t>5093106235</t>
  </si>
  <si>
    <t>5093106112</t>
  </si>
  <si>
    <t>5093106120</t>
  </si>
  <si>
    <t xml:space="preserve">Phạm Hồng </t>
  </si>
  <si>
    <t>Oanh</t>
  </si>
  <si>
    <t>Vũ Thị Kim</t>
  </si>
  <si>
    <t>Đào Thị Thùy</t>
  </si>
  <si>
    <t>Cồ Thùy</t>
  </si>
  <si>
    <t>Lưu Thanh</t>
  </si>
  <si>
    <t>Đặng Thanh</t>
  </si>
  <si>
    <t>Khóa 9</t>
  </si>
  <si>
    <t>Lê Thị</t>
  </si>
  <si>
    <t>Nguyễn Thu</t>
  </si>
  <si>
    <t>Đạt</t>
  </si>
  <si>
    <t>Khoá 9</t>
  </si>
  <si>
    <t xml:space="preserve">        Tổng kinh phí cấp học bổng</t>
  </si>
  <si>
    <t xml:space="preserve">  Mức Học bổng:            (250.000 đồng/1 tín chỉ)</t>
  </si>
  <si>
    <t>Phan Thị</t>
  </si>
  <si>
    <t>Thư</t>
  </si>
  <si>
    <t>5073401038</t>
  </si>
  <si>
    <t>Trịnh Thị Kim</t>
  </si>
  <si>
    <t>Dung</t>
  </si>
  <si>
    <t>5083401075</t>
  </si>
  <si>
    <t xml:space="preserve">Phạm Quốc </t>
  </si>
  <si>
    <t>5083401074</t>
  </si>
  <si>
    <t>Vũ Ngọc</t>
  </si>
  <si>
    <t>5083401005</t>
  </si>
  <si>
    <t>5083401065</t>
  </si>
  <si>
    <t>Vương Thị</t>
  </si>
  <si>
    <t>5083401084</t>
  </si>
  <si>
    <t>Vũ Thu</t>
  </si>
  <si>
    <t>QTKD 9B</t>
  </si>
  <si>
    <t>Nguyễn Viết</t>
  </si>
  <si>
    <t>Lộc</t>
  </si>
  <si>
    <t>Thắm</t>
  </si>
  <si>
    <t>QTKD 9A</t>
  </si>
  <si>
    <t>Nhiên</t>
  </si>
  <si>
    <t>Vũ Vân</t>
  </si>
  <si>
    <t>Khánh</t>
  </si>
  <si>
    <t>5083402182</t>
  </si>
  <si>
    <t>5083402019</t>
  </si>
  <si>
    <t>5083402021</t>
  </si>
  <si>
    <t>5083402155</t>
  </si>
  <si>
    <t>5083402038</t>
  </si>
  <si>
    <t>5093402127</t>
  </si>
  <si>
    <t>5093402103</t>
  </si>
  <si>
    <t>5093402032</t>
  </si>
  <si>
    <t>Lê Thị Vân</t>
  </si>
  <si>
    <t xml:space="preserve">Trần Thị </t>
  </si>
  <si>
    <t>Trần Thị Hoài</t>
  </si>
  <si>
    <t>Nguyễn Thị Hồng</t>
  </si>
  <si>
    <t>Đinh Thị</t>
  </si>
  <si>
    <t>Lê Thị Thúy</t>
  </si>
  <si>
    <t>Trịnh Thị Phương</t>
  </si>
  <si>
    <t>Đồng Thị</t>
  </si>
  <si>
    <t>Nguyễn Linh</t>
  </si>
  <si>
    <t>Lê Ngọc Thư</t>
  </si>
  <si>
    <t>Nguyễn Hải</t>
  </si>
  <si>
    <t>Trịnh Thị Thu</t>
  </si>
  <si>
    <t>Nguyệt</t>
  </si>
  <si>
    <t>Hàn Thị Ngọc</t>
  </si>
  <si>
    <t>KHPT7B</t>
  </si>
  <si>
    <t>KHPT7A</t>
  </si>
  <si>
    <t>KHPT8B</t>
  </si>
  <si>
    <t>KHPT8A</t>
  </si>
  <si>
    <t xml:space="preserve">Tạ Thị </t>
  </si>
  <si>
    <t>Vũ Phương</t>
  </si>
  <si>
    <t xml:space="preserve">Phạm Thị Minh </t>
  </si>
  <si>
    <t>KHPT9B</t>
  </si>
  <si>
    <t xml:space="preserve">Trần Thị Quỳnh </t>
  </si>
  <si>
    <t>KHPT9A</t>
  </si>
  <si>
    <t xml:space="preserve">Hoàng Thị An </t>
  </si>
  <si>
    <t>Thành</t>
  </si>
  <si>
    <t>Tâm</t>
  </si>
  <si>
    <t>Điểm 
Rèn luyện</t>
  </si>
  <si>
    <t>Phúc</t>
  </si>
  <si>
    <t>5073101301</t>
  </si>
  <si>
    <t>5073101314</t>
  </si>
  <si>
    <t>Đỗ Thị Quỳnh</t>
  </si>
  <si>
    <t>Thái Phương</t>
  </si>
  <si>
    <t>QLĐT 7</t>
  </si>
  <si>
    <t>ĐTH 8</t>
  </si>
  <si>
    <t>ĐTH 9</t>
  </si>
  <si>
    <t>Huyên</t>
  </si>
  <si>
    <t>(Ban hành kèm theo Quyết dịnh số:        /QĐ-HVCSPT ngày       tháng        năm 2019 
của Giám đốc Học viện Chính sách và Phát triển)</t>
  </si>
  <si>
    <t>Điểm TBC 
Học tập</t>
  </si>
  <si>
    <t>Vũ Thị</t>
  </si>
  <si>
    <t>Bùi Phương</t>
  </si>
  <si>
    <t>Thanh</t>
  </si>
  <si>
    <t>Nguyễn Thị Mỹ</t>
  </si>
  <si>
    <t>Phạm Thị Tú</t>
  </si>
  <si>
    <t>Phạm Thị Phương</t>
  </si>
  <si>
    <t>5073106094</t>
  </si>
  <si>
    <t>5073106144</t>
  </si>
  <si>
    <t>5073106109</t>
  </si>
  <si>
    <t>5073106150</t>
  </si>
  <si>
    <t>KTĐN7A</t>
  </si>
  <si>
    <t>KTĐN7B</t>
  </si>
  <si>
    <t>5083106280</t>
  </si>
  <si>
    <t>5083106249</t>
  </si>
  <si>
    <t>5083106122</t>
  </si>
  <si>
    <t>5083106133</t>
  </si>
  <si>
    <t>5083106293</t>
  </si>
  <si>
    <t>5083106246</t>
  </si>
  <si>
    <t>5083106181</t>
  </si>
  <si>
    <t>5083106288</t>
  </si>
  <si>
    <t>KTĐN8A</t>
  </si>
  <si>
    <t>KTĐN8C</t>
  </si>
  <si>
    <t>KTĐN8B</t>
  </si>
  <si>
    <t>Thuần</t>
  </si>
  <si>
    <t>Xuân</t>
  </si>
  <si>
    <t>Hoa</t>
  </si>
  <si>
    <t>Hưng</t>
  </si>
  <si>
    <t>Lê Thị Phương</t>
  </si>
  <si>
    <t>Tạ Thị Phương</t>
  </si>
  <si>
    <t>Trần Thị Như</t>
  </si>
  <si>
    <t xml:space="preserve">Hoô Thị </t>
  </si>
  <si>
    <t>Vũ Thị Thu</t>
  </si>
  <si>
    <t>Đặng Thu</t>
  </si>
  <si>
    <t>Hoàng Thị Diệu</t>
  </si>
  <si>
    <t>Trân Hoàng Tú</t>
  </si>
  <si>
    <t>Phạm Thị Thanh</t>
  </si>
  <si>
    <t>Nguyễn Công Phát</t>
  </si>
  <si>
    <t>Lê Thị Huyền</t>
  </si>
  <si>
    <t>5093106104</t>
  </si>
  <si>
    <t>5093106199</t>
  </si>
  <si>
    <t>5093106259</t>
  </si>
  <si>
    <t>5093106141</t>
  </si>
  <si>
    <t>5093106198</t>
  </si>
  <si>
    <t>5093106237</t>
  </si>
  <si>
    <t>5093106204</t>
  </si>
  <si>
    <t>KTĐN9C</t>
  </si>
  <si>
    <t>KTĐN9A</t>
  </si>
  <si>
    <t>KTĐN9B</t>
  </si>
  <si>
    <t>Sương</t>
  </si>
  <si>
    <t>Phạm Lan</t>
  </si>
  <si>
    <t>Nguyễn Huyền</t>
  </si>
  <si>
    <t>Nguyễn Thi Thu</t>
  </si>
  <si>
    <t>Khuất Thị Kim</t>
  </si>
  <si>
    <t>QLC7</t>
  </si>
  <si>
    <t>Đào Thị Thu</t>
  </si>
  <si>
    <t>5073105004</t>
  </si>
  <si>
    <t>Nguyễn Tuấn</t>
  </si>
  <si>
    <t>5073105018</t>
  </si>
  <si>
    <t>5073105009</t>
  </si>
  <si>
    <t>QLC8</t>
  </si>
  <si>
    <t xml:space="preserve">Hoàng Lê </t>
  </si>
  <si>
    <t>Duyên</t>
  </si>
  <si>
    <t>Hoàng Thị Cẩm</t>
  </si>
  <si>
    <t xml:space="preserve">Khoá 7 </t>
  </si>
  <si>
    <t>Trịnh Ngọc</t>
  </si>
  <si>
    <t>ĐườngThị Vân</t>
  </si>
  <si>
    <t>Phạm Ánh</t>
  </si>
  <si>
    <t>Lê Thanh</t>
  </si>
  <si>
    <t>Nguyễn Thi</t>
  </si>
  <si>
    <t>Nguyễn Thị Tú</t>
  </si>
  <si>
    <t>Mỹ</t>
  </si>
  <si>
    <t>TCNH_TC1</t>
  </si>
  <si>
    <t>5073402194</t>
  </si>
  <si>
    <t>5073402139</t>
  </si>
  <si>
    <t>5073402178</t>
  </si>
  <si>
    <t>5073402126</t>
  </si>
  <si>
    <t>5073402181</t>
  </si>
  <si>
    <t xml:space="preserve">Nguyễn Lệ </t>
  </si>
  <si>
    <t xml:space="preserve">Phan Thị Thanh </t>
  </si>
  <si>
    <t xml:space="preserve">Trần Thị Mỹ </t>
  </si>
  <si>
    <t xml:space="preserve">Hà Thị </t>
  </si>
  <si>
    <t xml:space="preserve">Nguyễn Thị Bích </t>
  </si>
  <si>
    <t>Liên</t>
  </si>
  <si>
    <t xml:space="preserve">Nguyễn Thùy </t>
  </si>
  <si>
    <t xml:space="preserve">Phan Anh </t>
  </si>
  <si>
    <t xml:space="preserve">Nguyễn Thị Phương </t>
  </si>
  <si>
    <t xml:space="preserve">Đỗ Quỳnh </t>
  </si>
  <si>
    <t xml:space="preserve">Trần Thị Tú </t>
  </si>
  <si>
    <t xml:space="preserve">Nguyễn Thị Ngọc </t>
  </si>
  <si>
    <t>QTKD7</t>
  </si>
  <si>
    <t>Lê Trúc</t>
  </si>
  <si>
    <t>QTKD8A</t>
  </si>
  <si>
    <t>QTKD8B</t>
  </si>
  <si>
    <t>Bùi Thị Thúy</t>
  </si>
  <si>
    <t>Trần Ngọc</t>
  </si>
  <si>
    <t xml:space="preserve">Hồ Thanh </t>
  </si>
  <si>
    <t>Nguyễn Thị Thùy</t>
  </si>
  <si>
    <t>Hoàng Thị Ánh</t>
  </si>
  <si>
    <t>Bùi Đức</t>
  </si>
  <si>
    <t>Khôi</t>
  </si>
  <si>
    <t>Ngành Ngân hàng</t>
  </si>
  <si>
    <t>NH8</t>
  </si>
  <si>
    <t>Ngành Tài chính</t>
  </si>
  <si>
    <t>TC8A</t>
  </si>
  <si>
    <t>TC8B</t>
  </si>
  <si>
    <t>5083402185</t>
  </si>
  <si>
    <t>5083402142</t>
  </si>
  <si>
    <t>NH9</t>
  </si>
  <si>
    <t>5093402003</t>
  </si>
  <si>
    <t>TC9</t>
  </si>
  <si>
    <t>5093402149</t>
  </si>
  <si>
    <t>5093402122</t>
  </si>
  <si>
    <t>5093402132</t>
  </si>
  <si>
    <t>Vú Mai</t>
  </si>
  <si>
    <t>Vũ Minh</t>
  </si>
  <si>
    <t>Trần Thị Phương</t>
  </si>
  <si>
    <t>Bùi Lan</t>
  </si>
  <si>
    <t xml:space="preserve">Luyến </t>
  </si>
  <si>
    <t xml:space="preserve">Thu </t>
  </si>
  <si>
    <t xml:space="preserve">Võ Ngọc </t>
  </si>
  <si>
    <t>Chu Thị Huyền</t>
  </si>
  <si>
    <t xml:space="preserve">Huyền </t>
  </si>
  <si>
    <t>KHOA KINH TẾ</t>
  </si>
  <si>
    <t>Ngành Đấu thầu</t>
  </si>
  <si>
    <t>Ngành Đầu tư</t>
  </si>
  <si>
    <t>ĐẦU TƯ 7B</t>
  </si>
  <si>
    <t>ĐẦU TƯ 7A</t>
  </si>
  <si>
    <t>Dương Thị Kim</t>
  </si>
  <si>
    <t>ĐẦU TƯ 8B</t>
  </si>
  <si>
    <t>ĐẦU TƯ 8A</t>
  </si>
  <si>
    <t>ĐẦU TƯ 9A</t>
  </si>
  <si>
    <t>ĐẦU TƯ 9B</t>
  </si>
  <si>
    <t xml:space="preserve">Khá </t>
  </si>
  <si>
    <t>Hà Thị Ngọc</t>
  </si>
  <si>
    <t>Nguyễn Thị Thủy</t>
  </si>
  <si>
    <t>Dương Minh</t>
  </si>
  <si>
    <t>Tiên</t>
  </si>
  <si>
    <t xml:space="preserve">Trang </t>
  </si>
  <si>
    <t>Nguyễn Thị Huyền</t>
  </si>
  <si>
    <t>Lê Thu</t>
  </si>
  <si>
    <t>Tổng kinh phí cấp học bổng Khoa Kinh tế:</t>
  </si>
  <si>
    <t>Kinh tế</t>
  </si>
  <si>
    <t>Kinh tế phát triển</t>
  </si>
  <si>
    <t xml:space="preserve"> TCCLC7</t>
  </si>
  <si>
    <t xml:space="preserve"> KTDNCLC7B</t>
  </si>
  <si>
    <t>KTDNCLC7A</t>
  </si>
  <si>
    <t xml:space="preserve"> KTDNCLC7A</t>
  </si>
  <si>
    <t>TCCLC7</t>
  </si>
  <si>
    <t>KTDNCLC7B</t>
  </si>
  <si>
    <t>CLC_KTDN8.1</t>
  </si>
  <si>
    <t xml:space="preserve"> CLC_KTDN8.2</t>
  </si>
  <si>
    <t xml:space="preserve"> CLC_KTDN8.1</t>
  </si>
  <si>
    <t>CLC_KTDN8.2</t>
  </si>
  <si>
    <t xml:space="preserve"> CLC_TC8</t>
  </si>
  <si>
    <t>KTĐNCLC9</t>
  </si>
  <si>
    <t xml:space="preserve"> KTĐNCLC9</t>
  </si>
  <si>
    <t xml:space="preserve"> QTKD_CLC</t>
  </si>
  <si>
    <t xml:space="preserve"> TCCLC9</t>
  </si>
  <si>
    <t>Kiên</t>
  </si>
  <si>
    <t>My</t>
  </si>
  <si>
    <t>Thịnh</t>
  </si>
  <si>
    <t>Vy</t>
  </si>
  <si>
    <t>Sơn</t>
  </si>
  <si>
    <t>Đoàn Trung</t>
  </si>
  <si>
    <t>Nguyễn Trà</t>
  </si>
  <si>
    <t>Nguyễn Thị Hoàng</t>
  </si>
  <si>
    <t>Vương Thị Kim</t>
  </si>
  <si>
    <t>Phaạm Thị Lan</t>
  </si>
  <si>
    <t>Nguyễn Đức</t>
  </si>
  <si>
    <t>Phạm Lê</t>
  </si>
  <si>
    <t>Đỗ Thị Mai</t>
  </si>
  <si>
    <t>Phạm Xuân</t>
  </si>
  <si>
    <t>Nguyễn Thị Ngọc</t>
  </si>
  <si>
    <t>Nguyễn Thùy</t>
  </si>
  <si>
    <t xml:space="preserve">Chu Thị </t>
  </si>
  <si>
    <t>Thoa</t>
  </si>
  <si>
    <t>Ngà</t>
  </si>
  <si>
    <t>Ly</t>
  </si>
  <si>
    <t>Phan Thị Thanh</t>
  </si>
  <si>
    <t>Trịnh Đình</t>
  </si>
  <si>
    <t>Cung Diệp</t>
  </si>
  <si>
    <t>Trần Thị Thanh</t>
  </si>
  <si>
    <t>Trần Hương</t>
  </si>
  <si>
    <t>Nguyễn Thị Nhật</t>
  </si>
  <si>
    <t xml:space="preserve">Lê Thị </t>
  </si>
  <si>
    <t>Hoàng Minh</t>
  </si>
  <si>
    <t>Võ Thị Bích</t>
  </si>
  <si>
    <t>Ngát</t>
  </si>
  <si>
    <t>Minh</t>
  </si>
  <si>
    <t>Hiếu</t>
  </si>
  <si>
    <t>Mai</t>
  </si>
  <si>
    <t>Ngân</t>
  </si>
  <si>
    <t>Trịnh Thị</t>
  </si>
  <si>
    <t>Đỗ Dương Trọng</t>
  </si>
  <si>
    <t>Phạm Phương</t>
  </si>
  <si>
    <t>Lương Thị Hồng</t>
  </si>
  <si>
    <t>Đỗ Huyền</t>
  </si>
  <si>
    <t>Trần Đình</t>
  </si>
  <si>
    <t>Phú</t>
  </si>
  <si>
    <t xml:space="preserve">Nguyễn Tuấn </t>
  </si>
  <si>
    <t>Trà</t>
  </si>
  <si>
    <t xml:space="preserve">Ngô Thị Thu </t>
  </si>
  <si>
    <t>Nguyễn Thị Thanh</t>
  </si>
  <si>
    <t xml:space="preserve">Nguyễn Hồng </t>
  </si>
  <si>
    <t>Dư Thị</t>
  </si>
  <si>
    <t>Nguyễn Thị Hải</t>
  </si>
  <si>
    <t>Trần Trà</t>
  </si>
  <si>
    <t>Đỗ Phương</t>
  </si>
  <si>
    <r>
      <t xml:space="preserve">(Ban hành kèm theo Quyết dịnh số:  </t>
    </r>
    <r>
      <rPr>
        <b/>
        <i/>
        <sz val="14"/>
        <color indexed="8"/>
        <rFont val="Times New Roman"/>
        <family val="1"/>
      </rPr>
      <t>741</t>
    </r>
    <r>
      <rPr>
        <i/>
        <sz val="14"/>
        <color indexed="8"/>
        <rFont val="Times New Roman"/>
        <family val="1"/>
      </rPr>
      <t>/QĐ-HVCSPT ngày 09 tháng 09 năm 2019 của Giám đốc Học viện 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</si>
</sst>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_(* #,##0_);_(* \(#,##0\);_(* &quot;-&quot;??_);_(@_)"/>
    <numFmt numFmtId="170" formatCode="0.000"/>
    <numFmt numFmtId="171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i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rgb="FFFF0000"/>
      <name val="Times New Roman"/>
      <family val="1"/>
    </font>
    <font>
      <i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/>
    </xf>
    <xf numFmtId="3" fontId="49" fillId="0" borderId="0" xfId="0" applyNumberFormat="1" applyFont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left" vertical="center"/>
    </xf>
    <xf numFmtId="3" fontId="50" fillId="0" borderId="0" xfId="0" applyNumberFormat="1" applyFont="1" applyAlignment="1">
      <alignment horizontal="center" vertical="center"/>
    </xf>
    <xf numFmtId="4" fontId="48" fillId="0" borderId="0" xfId="0" applyNumberFormat="1" applyFont="1" applyAlignment="1">
      <alignment horizontal="center"/>
    </xf>
    <xf numFmtId="4" fontId="50" fillId="0" borderId="0" xfId="0" applyNumberFormat="1" applyFont="1" applyAlignment="1">
      <alignment/>
    </xf>
    <xf numFmtId="4" fontId="51" fillId="0" borderId="0" xfId="0" applyNumberFormat="1" applyFont="1" applyAlignment="1">
      <alignment horizontal="center"/>
    </xf>
    <xf numFmtId="4" fontId="49" fillId="0" borderId="10" xfId="0" applyNumberFormat="1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1" fontId="48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right" vertical="center"/>
    </xf>
    <xf numFmtId="3" fontId="49" fillId="0" borderId="10" xfId="0" applyNumberFormat="1" applyFont="1" applyBorder="1" applyAlignment="1">
      <alignment horizontal="right" vertical="center"/>
    </xf>
    <xf numFmtId="0" fontId="50" fillId="0" borderId="10" xfId="0" applyFont="1" applyBorder="1" applyAlignment="1">
      <alignment/>
    </xf>
    <xf numFmtId="3" fontId="48" fillId="0" borderId="10" xfId="0" applyNumberFormat="1" applyFont="1" applyBorder="1" applyAlignment="1">
      <alignment horizontal="right" vertical="center"/>
    </xf>
    <xf numFmtId="3" fontId="48" fillId="0" borderId="10" xfId="0" applyNumberFormat="1" applyFont="1" applyBorder="1" applyAlignment="1">
      <alignment horizontal="center" vertical="center"/>
    </xf>
    <xf numFmtId="3" fontId="48" fillId="0" borderId="11" xfId="0" applyNumberFormat="1" applyFont="1" applyBorder="1" applyAlignment="1">
      <alignment/>
    </xf>
    <xf numFmtId="0" fontId="52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3" fontId="53" fillId="0" borderId="0" xfId="0" applyNumberFormat="1" applyFont="1" applyBorder="1" applyAlignment="1">
      <alignment horizontal="center" vertical="center" wrapText="1"/>
    </xf>
    <xf numFmtId="3" fontId="50" fillId="0" borderId="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3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NumberFormat="1" applyFont="1" applyFill="1" applyBorder="1" applyAlignment="1" applyProtection="1">
      <alignment horizontal="left" vertical="center"/>
      <protection/>
    </xf>
    <xf numFmtId="3" fontId="48" fillId="0" borderId="10" xfId="0" applyNumberFormat="1" applyFont="1" applyBorder="1" applyAlignment="1">
      <alignment vertical="center"/>
    </xf>
    <xf numFmtId="3" fontId="54" fillId="0" borderId="11" xfId="0" applyNumberFormat="1" applyFont="1" applyBorder="1" applyAlignment="1">
      <alignment vertical="center"/>
    </xf>
    <xf numFmtId="3" fontId="49" fillId="0" borderId="10" xfId="0" applyNumberFormat="1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2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center" vertical="center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3" fontId="2" fillId="34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4" fontId="48" fillId="0" borderId="10" xfId="0" applyNumberFormat="1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33" borderId="10" xfId="0" applyNumberFormat="1" applyFont="1" applyFill="1" applyBorder="1" applyAlignment="1" applyProtection="1">
      <alignment horizontal="center" vertical="center"/>
      <protection/>
    </xf>
    <xf numFmtId="2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" fontId="2" fillId="0" borderId="13" xfId="0" applyNumberFormat="1" applyFont="1" applyFill="1" applyBorder="1" applyAlignment="1" applyProtection="1">
      <alignment horizontal="center" vertical="center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3" fontId="2" fillId="0" borderId="13" xfId="0" applyNumberFormat="1" applyFont="1" applyFill="1" applyBorder="1" applyAlignment="1" applyProtection="1">
      <alignment horizontal="right" vertical="center"/>
      <protection/>
    </xf>
    <xf numFmtId="0" fontId="2" fillId="33" borderId="14" xfId="0" applyNumberFormat="1" applyFont="1" applyFill="1" applyBorder="1" applyAlignment="1" applyProtection="1">
      <alignment horizontal="left" vertical="center"/>
      <protection/>
    </xf>
    <xf numFmtId="0" fontId="2" fillId="33" borderId="14" xfId="0" applyNumberFormat="1" applyFont="1" applyFill="1" applyBorder="1" applyAlignment="1" applyProtection="1">
      <alignment horizontal="center" vertical="center"/>
      <protection/>
    </xf>
    <xf numFmtId="0" fontId="2" fillId="33" borderId="13" xfId="0" applyNumberFormat="1" applyFont="1" applyFill="1" applyBorder="1" applyAlignment="1" applyProtection="1">
      <alignment horizontal="center" vertical="center"/>
      <protection/>
    </xf>
    <xf numFmtId="4" fontId="2" fillId="33" borderId="13" xfId="0" applyNumberFormat="1" applyFont="1" applyFill="1" applyBorder="1" applyAlignment="1" applyProtection="1">
      <alignment horizontal="center" vertical="center"/>
      <protection/>
    </xf>
    <xf numFmtId="0" fontId="2" fillId="33" borderId="12" xfId="0" applyNumberFormat="1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2" fontId="48" fillId="33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0" fontId="50" fillId="33" borderId="10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48" fillId="0" borderId="10" xfId="0" applyFont="1" applyBorder="1" applyAlignment="1">
      <alignment horizontal="center" vertical="center" wrapText="1"/>
    </xf>
    <xf numFmtId="3" fontId="5" fillId="33" borderId="10" xfId="0" applyNumberFormat="1" applyFont="1" applyFill="1" applyBorder="1" applyAlignment="1" applyProtection="1">
      <alignment horizontal="center" vertical="center"/>
      <protection/>
    </xf>
    <xf numFmtId="0" fontId="48" fillId="0" borderId="15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3" fontId="48" fillId="0" borderId="1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3" fontId="3" fillId="33" borderId="10" xfId="0" applyNumberFormat="1" applyFont="1" applyFill="1" applyBorder="1" applyAlignment="1" applyProtection="1">
      <alignment horizontal="center" vertical="center"/>
      <protection/>
    </xf>
    <xf numFmtId="4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>
      <alignment vertical="center"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170" fontId="3" fillId="33" borderId="10" xfId="0" applyNumberFormat="1" applyFont="1" applyFill="1" applyBorder="1" applyAlignment="1" applyProtection="1">
      <alignment horizontal="center" vertical="center"/>
      <protection/>
    </xf>
    <xf numFmtId="171" fontId="3" fillId="33" borderId="10" xfId="0" applyNumberFormat="1" applyFont="1" applyFill="1" applyBorder="1" applyAlignment="1" applyProtection="1">
      <alignment horizontal="center" vertical="center"/>
      <protection/>
    </xf>
    <xf numFmtId="168" fontId="48" fillId="0" borderId="10" xfId="0" applyNumberFormat="1" applyFont="1" applyBorder="1" applyAlignment="1">
      <alignment horizontal="center" vertical="center"/>
    </xf>
    <xf numFmtId="4" fontId="48" fillId="33" borderId="10" xfId="0" applyNumberFormat="1" applyFont="1" applyFill="1" applyBorder="1" applyAlignment="1">
      <alignment horizontal="center" vertical="center"/>
    </xf>
    <xf numFmtId="168" fontId="48" fillId="33" borderId="10" xfId="0" applyNumberFormat="1" applyFont="1" applyFill="1" applyBorder="1" applyAlignment="1">
      <alignment horizontal="center" vertical="center"/>
    </xf>
    <xf numFmtId="3" fontId="48" fillId="33" borderId="10" xfId="0" applyNumberFormat="1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4" fontId="50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3" fontId="53" fillId="0" borderId="17" xfId="0" applyNumberFormat="1" applyFont="1" applyBorder="1" applyAlignment="1">
      <alignment horizontal="right" vertical="center"/>
    </xf>
    <xf numFmtId="3" fontId="49" fillId="0" borderId="0" xfId="0" applyNumberFormat="1" applyFont="1" applyBorder="1" applyAlignment="1">
      <alignment horizontal="center" vertical="center"/>
    </xf>
    <xf numFmtId="3" fontId="53" fillId="0" borderId="0" xfId="0" applyNumberFormat="1" applyFont="1" applyBorder="1" applyAlignment="1">
      <alignment horizontal="center" vertical="center"/>
    </xf>
    <xf numFmtId="3" fontId="53" fillId="0" borderId="18" xfId="0" applyNumberFormat="1" applyFont="1" applyBorder="1" applyAlignment="1">
      <alignment horizontal="center" vertical="center"/>
    </xf>
    <xf numFmtId="3" fontId="49" fillId="0" borderId="17" xfId="0" applyNumberFormat="1" applyFont="1" applyBorder="1" applyAlignment="1">
      <alignment horizontal="center" vertical="center"/>
    </xf>
    <xf numFmtId="3" fontId="50" fillId="0" borderId="17" xfId="0" applyNumberFormat="1" applyFont="1" applyBorder="1" applyAlignment="1">
      <alignment horizontal="center" vertical="center"/>
    </xf>
    <xf numFmtId="3" fontId="49" fillId="0" borderId="17" xfId="0" applyNumberFormat="1" applyFont="1" applyBorder="1" applyAlignment="1">
      <alignment horizontal="left" vertical="center"/>
    </xf>
    <xf numFmtId="3" fontId="53" fillId="0" borderId="0" xfId="0" applyNumberFormat="1" applyFont="1" applyBorder="1" applyAlignment="1">
      <alignment horizontal="center" vertical="center" wrapText="1"/>
    </xf>
    <xf numFmtId="3" fontId="50" fillId="0" borderId="0" xfId="0" applyNumberFormat="1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4" fillId="0" borderId="19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54" fillId="0" borderId="10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2" fontId="5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2</xdr:row>
      <xdr:rowOff>0</xdr:rowOff>
    </xdr:from>
    <xdr:to>
      <xdr:col>9</xdr:col>
      <xdr:colOff>190500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 flipV="1">
          <a:off x="5953125" y="476250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514350</xdr:colOff>
      <xdr:row>3</xdr:row>
      <xdr:rowOff>9525</xdr:rowOff>
    </xdr:from>
    <xdr:to>
      <xdr:col>3</xdr:col>
      <xdr:colOff>57150</xdr:colOff>
      <xdr:row>3</xdr:row>
      <xdr:rowOff>9525</xdr:rowOff>
    </xdr:to>
    <xdr:sp>
      <xdr:nvSpPr>
        <xdr:cNvPr id="2" name="Straight Connector 3"/>
        <xdr:cNvSpPr>
          <a:spLocks/>
        </xdr:cNvSpPr>
      </xdr:nvSpPr>
      <xdr:spPr>
        <a:xfrm flipV="1">
          <a:off x="933450" y="7239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2</xdr:row>
      <xdr:rowOff>228600</xdr:rowOff>
    </xdr:from>
    <xdr:to>
      <xdr:col>3</xdr:col>
      <xdr:colOff>9525</xdr:colOff>
      <xdr:row>2</xdr:row>
      <xdr:rowOff>228600</xdr:rowOff>
    </xdr:to>
    <xdr:sp>
      <xdr:nvSpPr>
        <xdr:cNvPr id="1" name="Straight Connector 4"/>
        <xdr:cNvSpPr>
          <a:spLocks/>
        </xdr:cNvSpPr>
      </xdr:nvSpPr>
      <xdr:spPr>
        <a:xfrm>
          <a:off x="1019175" y="7048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790575</xdr:colOff>
      <xdr:row>2</xdr:row>
      <xdr:rowOff>9525</xdr:rowOff>
    </xdr:from>
    <xdr:to>
      <xdr:col>9</xdr:col>
      <xdr:colOff>542925</xdr:colOff>
      <xdr:row>2</xdr:row>
      <xdr:rowOff>9525</xdr:rowOff>
    </xdr:to>
    <xdr:sp>
      <xdr:nvSpPr>
        <xdr:cNvPr id="2" name="Straight Connector 5"/>
        <xdr:cNvSpPr>
          <a:spLocks/>
        </xdr:cNvSpPr>
      </xdr:nvSpPr>
      <xdr:spPr>
        <a:xfrm flipV="1">
          <a:off x="6057900" y="485775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</xdr:row>
      <xdr:rowOff>228600</xdr:rowOff>
    </xdr:from>
    <xdr:to>
      <xdr:col>3</xdr:col>
      <xdr:colOff>57150</xdr:colOff>
      <xdr:row>3</xdr:row>
      <xdr:rowOff>0</xdr:rowOff>
    </xdr:to>
    <xdr:sp>
      <xdr:nvSpPr>
        <xdr:cNvPr id="1" name="Straight Connector 5"/>
        <xdr:cNvSpPr>
          <a:spLocks/>
        </xdr:cNvSpPr>
      </xdr:nvSpPr>
      <xdr:spPr>
        <a:xfrm>
          <a:off x="962025" y="704850"/>
          <a:ext cx="17907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733425</xdr:colOff>
      <xdr:row>2</xdr:row>
      <xdr:rowOff>0</xdr:rowOff>
    </xdr:from>
    <xdr:to>
      <xdr:col>9</xdr:col>
      <xdr:colOff>733425</xdr:colOff>
      <xdr:row>2</xdr:row>
      <xdr:rowOff>0</xdr:rowOff>
    </xdr:to>
    <xdr:sp>
      <xdr:nvSpPr>
        <xdr:cNvPr id="2" name="Straight Connector 9"/>
        <xdr:cNvSpPr>
          <a:spLocks/>
        </xdr:cNvSpPr>
      </xdr:nvSpPr>
      <xdr:spPr>
        <a:xfrm flipV="1">
          <a:off x="5695950" y="476250"/>
          <a:ext cx="2133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3</xdr:row>
      <xdr:rowOff>0</xdr:rowOff>
    </xdr:from>
    <xdr:to>
      <xdr:col>3</xdr:col>
      <xdr:colOff>247650</xdr:colOff>
      <xdr:row>3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914400" y="714375"/>
          <a:ext cx="1866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542925</xdr:colOff>
      <xdr:row>2</xdr:row>
      <xdr:rowOff>9525</xdr:rowOff>
    </xdr:from>
    <xdr:to>
      <xdr:col>9</xdr:col>
      <xdr:colOff>514350</xdr:colOff>
      <xdr:row>2</xdr:row>
      <xdr:rowOff>9525</xdr:rowOff>
    </xdr:to>
    <xdr:sp>
      <xdr:nvSpPr>
        <xdr:cNvPr id="2" name="Straight Connector 3"/>
        <xdr:cNvSpPr>
          <a:spLocks/>
        </xdr:cNvSpPr>
      </xdr:nvSpPr>
      <xdr:spPr>
        <a:xfrm>
          <a:off x="5772150" y="4857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238125</xdr:rowOff>
    </xdr:from>
    <xdr:to>
      <xdr:col>3</xdr:col>
      <xdr:colOff>209550</xdr:colOff>
      <xdr:row>3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885825" y="7143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590550</xdr:colOff>
      <xdr:row>2</xdr:row>
      <xdr:rowOff>9525</xdr:rowOff>
    </xdr:from>
    <xdr:to>
      <xdr:col>9</xdr:col>
      <xdr:colOff>590550</xdr:colOff>
      <xdr:row>2</xdr:row>
      <xdr:rowOff>9525</xdr:rowOff>
    </xdr:to>
    <xdr:sp>
      <xdr:nvSpPr>
        <xdr:cNvPr id="2" name="Straight Connector 3"/>
        <xdr:cNvSpPr>
          <a:spLocks/>
        </xdr:cNvSpPr>
      </xdr:nvSpPr>
      <xdr:spPr>
        <a:xfrm flipV="1">
          <a:off x="5553075" y="485775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3</xdr:row>
      <xdr:rowOff>28575</xdr:rowOff>
    </xdr:from>
    <xdr:to>
      <xdr:col>3</xdr:col>
      <xdr:colOff>114300</xdr:colOff>
      <xdr:row>3</xdr:row>
      <xdr:rowOff>28575</xdr:rowOff>
    </xdr:to>
    <xdr:sp>
      <xdr:nvSpPr>
        <xdr:cNvPr id="1" name="Straight Connector 2"/>
        <xdr:cNvSpPr>
          <a:spLocks/>
        </xdr:cNvSpPr>
      </xdr:nvSpPr>
      <xdr:spPr>
        <a:xfrm flipV="1">
          <a:off x="990600" y="74295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495300</xdr:colOff>
      <xdr:row>1</xdr:row>
      <xdr:rowOff>238125</xdr:rowOff>
    </xdr:from>
    <xdr:to>
      <xdr:col>9</xdr:col>
      <xdr:colOff>504825</xdr:colOff>
      <xdr:row>2</xdr:row>
      <xdr:rowOff>9525</xdr:rowOff>
    </xdr:to>
    <xdr:sp>
      <xdr:nvSpPr>
        <xdr:cNvPr id="2" name="Straight Connector 3"/>
        <xdr:cNvSpPr>
          <a:spLocks/>
        </xdr:cNvSpPr>
      </xdr:nvSpPr>
      <xdr:spPr>
        <a:xfrm>
          <a:off x="5572125" y="476250"/>
          <a:ext cx="2095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3</xdr:row>
      <xdr:rowOff>9525</xdr:rowOff>
    </xdr:from>
    <xdr:to>
      <xdr:col>2</xdr:col>
      <xdr:colOff>600075</xdr:colOff>
      <xdr:row>3</xdr:row>
      <xdr:rowOff>9525</xdr:rowOff>
    </xdr:to>
    <xdr:sp>
      <xdr:nvSpPr>
        <xdr:cNvPr id="1" name="Straight Connector 2"/>
        <xdr:cNvSpPr>
          <a:spLocks/>
        </xdr:cNvSpPr>
      </xdr:nvSpPr>
      <xdr:spPr>
        <a:xfrm flipV="1">
          <a:off x="923925" y="7239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609600</xdr:colOff>
      <xdr:row>2</xdr:row>
      <xdr:rowOff>0</xdr:rowOff>
    </xdr:from>
    <xdr:to>
      <xdr:col>9</xdr:col>
      <xdr:colOff>590550</xdr:colOff>
      <xdr:row>2</xdr:row>
      <xdr:rowOff>9525</xdr:rowOff>
    </xdr:to>
    <xdr:sp>
      <xdr:nvSpPr>
        <xdr:cNvPr id="2" name="Straight Connector 5"/>
        <xdr:cNvSpPr>
          <a:spLocks/>
        </xdr:cNvSpPr>
      </xdr:nvSpPr>
      <xdr:spPr>
        <a:xfrm>
          <a:off x="5591175" y="476250"/>
          <a:ext cx="2095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javascript:%20ViewStudentScholarship(1);" TargetMode="External" /><Relationship Id="rId2" Type="http://schemas.openxmlformats.org/officeDocument/2006/relationships/hyperlink" Target="javascript:%20ViewStudentScholarship(2);" TargetMode="External" /><Relationship Id="rId3" Type="http://schemas.openxmlformats.org/officeDocument/2006/relationships/hyperlink" Target="javascript:%20ViewStudentScholarship(3);" TargetMode="External" /><Relationship Id="rId4" Type="http://schemas.openxmlformats.org/officeDocument/2006/relationships/hyperlink" Target="javascript:%20ViewStudentScholarship(1);" TargetMode="External" /><Relationship Id="rId5" Type="http://schemas.openxmlformats.org/officeDocument/2006/relationships/hyperlink" Target="javascript:%20ViewStudentScholarship(1);" TargetMode="External" /><Relationship Id="rId6" Type="http://schemas.openxmlformats.org/officeDocument/2006/relationships/drawing" Target="../drawings/drawing4.xml" /><Relationship Id="rId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9">
      <selection activeCell="E16" sqref="E16"/>
    </sheetView>
  </sheetViews>
  <sheetFormatPr defaultColWidth="9.140625" defaultRowHeight="15"/>
  <cols>
    <col min="1" max="1" width="5.421875" style="13" bestFit="1" customWidth="1"/>
    <col min="2" max="2" width="22.8515625" style="13" customWidth="1"/>
    <col min="3" max="5" width="14.140625" style="13" bestFit="1" customWidth="1"/>
    <col min="6" max="6" width="15.7109375" style="13" customWidth="1"/>
    <col min="7" max="7" width="9.421875" style="13" customWidth="1"/>
    <col min="8" max="8" width="11.421875" style="13" customWidth="1"/>
    <col min="9" max="9" width="11.140625" style="13" customWidth="1"/>
    <col min="10" max="10" width="16.421875" style="13" customWidth="1"/>
    <col min="11" max="11" width="15.7109375" style="13" customWidth="1"/>
    <col min="12" max="12" width="13.57421875" style="13" customWidth="1"/>
    <col min="13" max="13" width="13.421875" style="13" customWidth="1"/>
    <col min="14" max="14" width="12.421875" style="13" customWidth="1"/>
    <col min="15" max="16384" width="9.140625" style="13" customWidth="1"/>
  </cols>
  <sheetData>
    <row r="1" spans="1:7" ht="24.75" customHeight="1">
      <c r="A1" s="109" t="s">
        <v>119</v>
      </c>
      <c r="B1" s="109"/>
      <c r="C1" s="109"/>
      <c r="D1" s="109"/>
      <c r="E1" s="109"/>
      <c r="F1" s="109"/>
      <c r="G1" s="109"/>
    </row>
    <row r="2" spans="1:7" ht="57.75" customHeight="1">
      <c r="A2" s="115" t="s">
        <v>209</v>
      </c>
      <c r="B2" s="116"/>
      <c r="C2" s="116"/>
      <c r="D2" s="116"/>
      <c r="E2" s="116"/>
      <c r="F2" s="116"/>
      <c r="G2" s="116"/>
    </row>
    <row r="3" spans="1:7" ht="16.5">
      <c r="A3" s="32"/>
      <c r="B3" s="33"/>
      <c r="C3" s="33"/>
      <c r="D3" s="33"/>
      <c r="E3" s="33"/>
      <c r="F3" s="110" t="s">
        <v>57</v>
      </c>
      <c r="G3" s="110"/>
    </row>
    <row r="4" spans="1:7" s="10" customFormat="1" ht="30" customHeight="1">
      <c r="A4" s="9" t="s">
        <v>5</v>
      </c>
      <c r="B4" s="9" t="s">
        <v>42</v>
      </c>
      <c r="C4" s="9" t="s">
        <v>43</v>
      </c>
      <c r="D4" s="9" t="s">
        <v>20</v>
      </c>
      <c r="E4" s="9" t="s">
        <v>21</v>
      </c>
      <c r="F4" s="9" t="s">
        <v>49</v>
      </c>
      <c r="G4" s="9" t="s">
        <v>44</v>
      </c>
    </row>
    <row r="5" spans="1:7" ht="30" customHeight="1">
      <c r="A5" s="11">
        <v>1</v>
      </c>
      <c r="B5" s="12" t="s">
        <v>104</v>
      </c>
      <c r="C5" s="11">
        <v>25</v>
      </c>
      <c r="D5" s="11">
        <v>16</v>
      </c>
      <c r="E5" s="11">
        <v>6</v>
      </c>
      <c r="F5" s="11">
        <f aca="true" t="shared" si="0" ref="F5:F11">E5+D5+C5</f>
        <v>47</v>
      </c>
      <c r="G5" s="11"/>
    </row>
    <row r="6" spans="1:7" ht="30" customHeight="1">
      <c r="A6" s="11">
        <v>2</v>
      </c>
      <c r="B6" s="12" t="s">
        <v>105</v>
      </c>
      <c r="C6" s="11">
        <v>12</v>
      </c>
      <c r="D6" s="11">
        <v>23</v>
      </c>
      <c r="E6" s="11">
        <v>0</v>
      </c>
      <c r="F6" s="47">
        <f t="shared" si="0"/>
        <v>35</v>
      </c>
      <c r="G6" s="11"/>
    </row>
    <row r="7" spans="1:7" ht="30" customHeight="1">
      <c r="A7" s="11">
        <v>3</v>
      </c>
      <c r="B7" s="12" t="s">
        <v>45</v>
      </c>
      <c r="C7" s="11">
        <v>0</v>
      </c>
      <c r="D7" s="11">
        <v>6</v>
      </c>
      <c r="E7" s="11">
        <v>2</v>
      </c>
      <c r="F7" s="47">
        <f t="shared" si="0"/>
        <v>8</v>
      </c>
      <c r="G7" s="11"/>
    </row>
    <row r="8" spans="1:7" ht="30" customHeight="1">
      <c r="A8" s="11">
        <v>4</v>
      </c>
      <c r="B8" s="12" t="s">
        <v>352</v>
      </c>
      <c r="C8" s="11">
        <v>10</v>
      </c>
      <c r="D8" s="11">
        <v>18</v>
      </c>
      <c r="E8" s="11">
        <v>2</v>
      </c>
      <c r="F8" s="47">
        <f t="shared" si="0"/>
        <v>30</v>
      </c>
      <c r="G8" s="11"/>
    </row>
    <row r="9" spans="1:7" ht="30" customHeight="1">
      <c r="A9" s="11">
        <v>5</v>
      </c>
      <c r="B9" s="12" t="s">
        <v>103</v>
      </c>
      <c r="C9" s="11">
        <v>9</v>
      </c>
      <c r="D9" s="11">
        <v>11</v>
      </c>
      <c r="E9" s="11">
        <v>2</v>
      </c>
      <c r="F9" s="47">
        <f t="shared" si="0"/>
        <v>22</v>
      </c>
      <c r="G9" s="11"/>
    </row>
    <row r="10" spans="1:7" ht="30" customHeight="1">
      <c r="A10" s="11">
        <v>6</v>
      </c>
      <c r="B10" s="12" t="s">
        <v>106</v>
      </c>
      <c r="C10" s="11">
        <v>12</v>
      </c>
      <c r="D10" s="11">
        <v>10</v>
      </c>
      <c r="E10" s="11">
        <v>1</v>
      </c>
      <c r="F10" s="47">
        <f t="shared" si="0"/>
        <v>23</v>
      </c>
      <c r="G10" s="11"/>
    </row>
    <row r="11" spans="1:7" ht="30" customHeight="1">
      <c r="A11" s="11">
        <v>7</v>
      </c>
      <c r="B11" s="12" t="s">
        <v>353</v>
      </c>
      <c r="C11" s="11">
        <v>15</v>
      </c>
      <c r="D11" s="11">
        <v>5</v>
      </c>
      <c r="E11" s="11">
        <v>3</v>
      </c>
      <c r="F11" s="47">
        <f t="shared" si="0"/>
        <v>23</v>
      </c>
      <c r="G11" s="11"/>
    </row>
    <row r="12" spans="1:7" ht="30" customHeight="1">
      <c r="A12" s="11"/>
      <c r="B12" s="9" t="s">
        <v>50</v>
      </c>
      <c r="C12" s="56">
        <f>SUM(C5:C11)</f>
        <v>83</v>
      </c>
      <c r="D12" s="55">
        <f>SUM(D5:D11)</f>
        <v>89</v>
      </c>
      <c r="E12" s="56">
        <f>SUM(E5:E11)</f>
        <v>16</v>
      </c>
      <c r="F12" s="46">
        <f>C12+D12+E12</f>
        <v>188</v>
      </c>
      <c r="G12" s="11"/>
    </row>
    <row r="13" spans="1:7" ht="30" customHeight="1">
      <c r="A13" s="112" t="s">
        <v>141</v>
      </c>
      <c r="B13" s="113"/>
      <c r="C13" s="113"/>
      <c r="D13" s="113"/>
      <c r="E13" s="108" t="s">
        <v>58</v>
      </c>
      <c r="F13" s="108"/>
      <c r="G13" s="108"/>
    </row>
    <row r="14" spans="1:7" ht="30" customHeight="1">
      <c r="A14" s="9" t="s">
        <v>5</v>
      </c>
      <c r="B14" s="9" t="s">
        <v>8</v>
      </c>
      <c r="C14" s="9" t="s">
        <v>43</v>
      </c>
      <c r="D14" s="9" t="s">
        <v>20</v>
      </c>
      <c r="E14" s="9" t="s">
        <v>21</v>
      </c>
      <c r="F14" s="117" t="s">
        <v>44</v>
      </c>
      <c r="G14" s="117"/>
    </row>
    <row r="15" spans="1:7" ht="30" customHeight="1">
      <c r="A15" s="11">
        <v>1</v>
      </c>
      <c r="B15" s="12" t="s">
        <v>47</v>
      </c>
      <c r="C15" s="11">
        <f>E15*1.4</f>
        <v>7874999.999999999</v>
      </c>
      <c r="D15" s="11">
        <f>E15*1.2</f>
        <v>6750000</v>
      </c>
      <c r="E15" s="13">
        <f>E16*1.5</f>
        <v>5625000</v>
      </c>
      <c r="F15" s="118" t="s">
        <v>78</v>
      </c>
      <c r="G15" s="118"/>
    </row>
    <row r="16" spans="1:7" ht="30" customHeight="1">
      <c r="A16" s="11">
        <v>2</v>
      </c>
      <c r="B16" s="12" t="s">
        <v>48</v>
      </c>
      <c r="C16" s="11">
        <f>E16*1.4</f>
        <v>5250000</v>
      </c>
      <c r="D16" s="11">
        <f>E16*1.2</f>
        <v>4500000</v>
      </c>
      <c r="E16" s="11">
        <f>250000*15</f>
        <v>3750000</v>
      </c>
      <c r="F16" s="118" t="s">
        <v>78</v>
      </c>
      <c r="G16" s="118"/>
    </row>
    <row r="17" spans="1:7" ht="30" customHeight="1">
      <c r="A17" s="114" t="s">
        <v>140</v>
      </c>
      <c r="B17" s="114"/>
      <c r="C17" s="114"/>
      <c r="D17" s="114"/>
      <c r="E17" s="114"/>
      <c r="F17" s="111" t="s">
        <v>58</v>
      </c>
      <c r="G17" s="111"/>
    </row>
    <row r="18" spans="1:7" ht="30" customHeight="1">
      <c r="A18" s="9" t="s">
        <v>5</v>
      </c>
      <c r="B18" s="9" t="s">
        <v>42</v>
      </c>
      <c r="C18" s="9" t="s">
        <v>43</v>
      </c>
      <c r="D18" s="9" t="s">
        <v>20</v>
      </c>
      <c r="E18" s="9" t="s">
        <v>21</v>
      </c>
      <c r="F18" s="9" t="s">
        <v>49</v>
      </c>
      <c r="G18" s="9" t="s">
        <v>44</v>
      </c>
    </row>
    <row r="19" spans="1:7" ht="30" customHeight="1">
      <c r="A19" s="11">
        <v>1</v>
      </c>
      <c r="B19" s="12" t="s">
        <v>104</v>
      </c>
      <c r="C19" s="11">
        <f>C5*C15</f>
        <v>196874999.99999997</v>
      </c>
      <c r="D19" s="11">
        <f>D5*D15</f>
        <v>108000000</v>
      </c>
      <c r="E19" s="11">
        <f>E5*E15</f>
        <v>33750000</v>
      </c>
      <c r="F19" s="24">
        <f>SUM(C19:E19)</f>
        <v>338625000</v>
      </c>
      <c r="G19" s="11"/>
    </row>
    <row r="20" spans="1:7" ht="30" customHeight="1">
      <c r="A20" s="11">
        <v>2</v>
      </c>
      <c r="B20" s="12" t="s">
        <v>105</v>
      </c>
      <c r="C20" s="11">
        <f aca="true" t="shared" si="1" ref="C20:C25">C6*$C$16</f>
        <v>63000000</v>
      </c>
      <c r="D20" s="11">
        <f aca="true" t="shared" si="2" ref="D20:D25">D6*$D$16</f>
        <v>103500000</v>
      </c>
      <c r="E20" s="11">
        <f aca="true" t="shared" si="3" ref="E20:E25">E6*$E$16</f>
        <v>0</v>
      </c>
      <c r="F20" s="24">
        <f aca="true" t="shared" si="4" ref="F20:F26">SUM(C20:E20)</f>
        <v>166500000</v>
      </c>
      <c r="G20" s="11"/>
    </row>
    <row r="21" spans="1:7" ht="30" customHeight="1">
      <c r="A21" s="11">
        <v>3</v>
      </c>
      <c r="B21" s="12" t="s">
        <v>45</v>
      </c>
      <c r="C21" s="11">
        <f t="shared" si="1"/>
        <v>0</v>
      </c>
      <c r="D21" s="11">
        <f t="shared" si="2"/>
        <v>27000000</v>
      </c>
      <c r="E21" s="11">
        <f t="shared" si="3"/>
        <v>7500000</v>
      </c>
      <c r="F21" s="24">
        <f t="shared" si="4"/>
        <v>34500000</v>
      </c>
      <c r="G21" s="11"/>
    </row>
    <row r="22" spans="1:7" ht="30" customHeight="1">
      <c r="A22" s="11">
        <v>4</v>
      </c>
      <c r="B22" s="12" t="s">
        <v>352</v>
      </c>
      <c r="C22" s="11">
        <f t="shared" si="1"/>
        <v>52500000</v>
      </c>
      <c r="D22" s="11">
        <f t="shared" si="2"/>
        <v>81000000</v>
      </c>
      <c r="E22" s="11">
        <f t="shared" si="3"/>
        <v>7500000</v>
      </c>
      <c r="F22" s="24">
        <f t="shared" si="4"/>
        <v>141000000</v>
      </c>
      <c r="G22" s="11"/>
    </row>
    <row r="23" spans="1:7" ht="30" customHeight="1">
      <c r="A23" s="11">
        <v>5</v>
      </c>
      <c r="B23" s="12" t="s">
        <v>103</v>
      </c>
      <c r="C23" s="11">
        <f t="shared" si="1"/>
        <v>47250000</v>
      </c>
      <c r="D23" s="11">
        <f t="shared" si="2"/>
        <v>49500000</v>
      </c>
      <c r="E23" s="11">
        <f t="shared" si="3"/>
        <v>7500000</v>
      </c>
      <c r="F23" s="24">
        <f t="shared" si="4"/>
        <v>104250000</v>
      </c>
      <c r="G23" s="11"/>
    </row>
    <row r="24" spans="1:7" ht="30" customHeight="1">
      <c r="A24" s="11">
        <v>6</v>
      </c>
      <c r="B24" s="12" t="s">
        <v>106</v>
      </c>
      <c r="C24" s="11">
        <f t="shared" si="1"/>
        <v>63000000</v>
      </c>
      <c r="D24" s="11">
        <f t="shared" si="2"/>
        <v>45000000</v>
      </c>
      <c r="E24" s="11">
        <f t="shared" si="3"/>
        <v>3750000</v>
      </c>
      <c r="F24" s="24">
        <f t="shared" si="4"/>
        <v>111750000</v>
      </c>
      <c r="G24" s="11"/>
    </row>
    <row r="25" spans="1:7" ht="30" customHeight="1">
      <c r="A25" s="11">
        <v>7</v>
      </c>
      <c r="B25" s="12" t="s">
        <v>46</v>
      </c>
      <c r="C25" s="11">
        <f t="shared" si="1"/>
        <v>78750000</v>
      </c>
      <c r="D25" s="11">
        <f t="shared" si="2"/>
        <v>22500000</v>
      </c>
      <c r="E25" s="11">
        <f t="shared" si="3"/>
        <v>11250000</v>
      </c>
      <c r="F25" s="24">
        <f t="shared" si="4"/>
        <v>112500000</v>
      </c>
      <c r="G25" s="11"/>
    </row>
    <row r="26" spans="1:7" ht="30" customHeight="1">
      <c r="A26" s="11"/>
      <c r="B26" s="9" t="s">
        <v>50</v>
      </c>
      <c r="C26" s="56">
        <f>SUM(C19:C25)</f>
        <v>501375000</v>
      </c>
      <c r="D26" s="55">
        <f>SUM(D19:D25)</f>
        <v>436500000</v>
      </c>
      <c r="E26" s="56">
        <f>SUM(E19:E25)</f>
        <v>71250000</v>
      </c>
      <c r="F26" s="25">
        <f t="shared" si="4"/>
        <v>1009125000</v>
      </c>
      <c r="G26" s="11"/>
    </row>
    <row r="28" ht="30" customHeight="1"/>
    <row r="29" ht="30" customHeight="1"/>
    <row r="30" ht="30" customHeight="1"/>
  </sheetData>
  <sheetProtection/>
  <mergeCells count="10">
    <mergeCell ref="E13:G13"/>
    <mergeCell ref="A1:G1"/>
    <mergeCell ref="F3:G3"/>
    <mergeCell ref="F17:G17"/>
    <mergeCell ref="A13:D13"/>
    <mergeCell ref="A17:E17"/>
    <mergeCell ref="A2:G2"/>
    <mergeCell ref="F14:G14"/>
    <mergeCell ref="F15:G15"/>
    <mergeCell ref="F16:G16"/>
  </mergeCells>
  <printOptions/>
  <pageMargins left="0.52" right="0.2" top="0.43" bottom="0.44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80" zoomScaleNormal="80" zoomScalePageLayoutView="0" workbookViewId="0" topLeftCell="A1">
      <selection activeCell="D12" sqref="D12:D13"/>
    </sheetView>
  </sheetViews>
  <sheetFormatPr defaultColWidth="9.140625" defaultRowHeight="15"/>
  <cols>
    <col min="1" max="1" width="6.28125" style="4" bestFit="1" customWidth="1"/>
    <col min="2" max="2" width="23.28125" style="4" bestFit="1" customWidth="1"/>
    <col min="3" max="3" width="9.7109375" style="4" bestFit="1" customWidth="1"/>
    <col min="4" max="4" width="15.00390625" style="4" customWidth="1"/>
    <col min="5" max="5" width="23.8515625" style="4" customWidth="1"/>
    <col min="6" max="6" width="7.8515625" style="15" bestFit="1" customWidth="1"/>
    <col min="7" max="7" width="11.8515625" style="4" customWidth="1"/>
    <col min="8" max="8" width="7.8515625" style="4" bestFit="1" customWidth="1"/>
    <col min="9" max="9" width="12.140625" style="4" customWidth="1"/>
    <col min="10" max="10" width="11.421875" style="4" customWidth="1"/>
    <col min="11" max="11" width="14.140625" style="4" bestFit="1" customWidth="1"/>
    <col min="12" max="12" width="12.140625" style="4" customWidth="1"/>
    <col min="13" max="16384" width="9.140625" style="4" customWidth="1"/>
  </cols>
  <sheetData>
    <row r="1" spans="1:12" s="1" customFormat="1" ht="18.75">
      <c r="A1" s="126" t="s">
        <v>0</v>
      </c>
      <c r="B1" s="126"/>
      <c r="C1" s="126"/>
      <c r="D1" s="126"/>
      <c r="E1" s="122" t="s">
        <v>1</v>
      </c>
      <c r="F1" s="122"/>
      <c r="G1" s="122"/>
      <c r="H1" s="122"/>
      <c r="I1" s="122"/>
      <c r="J1" s="122"/>
      <c r="K1" s="122"/>
      <c r="L1" s="122"/>
    </row>
    <row r="2" spans="1:12" s="1" customFormat="1" ht="18.75">
      <c r="A2" s="122" t="s">
        <v>2</v>
      </c>
      <c r="B2" s="122"/>
      <c r="C2" s="122"/>
      <c r="D2" s="122"/>
      <c r="E2" s="122" t="s">
        <v>3</v>
      </c>
      <c r="F2" s="122"/>
      <c r="G2" s="122"/>
      <c r="H2" s="122"/>
      <c r="I2" s="122"/>
      <c r="J2" s="122"/>
      <c r="K2" s="122"/>
      <c r="L2" s="122"/>
    </row>
    <row r="3" spans="1:11" s="1" customFormat="1" ht="18.75">
      <c r="A3" s="122" t="s">
        <v>4</v>
      </c>
      <c r="B3" s="122"/>
      <c r="C3" s="122"/>
      <c r="D3" s="122"/>
      <c r="E3" s="2"/>
      <c r="F3" s="14"/>
      <c r="G3" s="2"/>
      <c r="H3" s="2"/>
      <c r="I3" s="2"/>
      <c r="J3" s="2"/>
      <c r="K3" s="2"/>
    </row>
    <row r="4" spans="1:4" ht="16.5">
      <c r="A4" s="6"/>
      <c r="B4" s="6"/>
      <c r="C4" s="6"/>
      <c r="D4" s="6"/>
    </row>
    <row r="5" spans="1:4" ht="16.5">
      <c r="A5" s="6"/>
      <c r="B5" s="6"/>
      <c r="C5" s="6"/>
      <c r="D5" s="6"/>
    </row>
    <row r="6" spans="1:12" s="1" customFormat="1" ht="18.75">
      <c r="A6" s="122" t="s">
        <v>12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2" s="1" customFormat="1" ht="18.75">
      <c r="A7" s="122" t="s">
        <v>120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12" s="1" customFormat="1" ht="28.5" customHeight="1">
      <c r="A8" s="125" t="s">
        <v>419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</row>
    <row r="9" spans="1:10" s="1" customFormat="1" ht="8.25" customHeight="1">
      <c r="A9" s="7"/>
      <c r="B9" s="7"/>
      <c r="C9" s="7"/>
      <c r="D9" s="7"/>
      <c r="E9" s="7"/>
      <c r="F9" s="16"/>
      <c r="G9" s="7"/>
      <c r="H9" s="7"/>
      <c r="I9" s="7"/>
      <c r="J9" s="7"/>
    </row>
    <row r="10" spans="1:12" s="1" customFormat="1" ht="26.25" customHeight="1">
      <c r="A10" s="122" t="s">
        <v>82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</row>
    <row r="11" ht="6.75" customHeight="1"/>
    <row r="12" spans="1:12" s="3" customFormat="1" ht="42.75" customHeight="1">
      <c r="A12" s="123" t="s">
        <v>5</v>
      </c>
      <c r="B12" s="123" t="s">
        <v>6</v>
      </c>
      <c r="C12" s="123"/>
      <c r="D12" s="123" t="s">
        <v>7</v>
      </c>
      <c r="E12" s="123" t="s">
        <v>8</v>
      </c>
      <c r="F12" s="124" t="s">
        <v>210</v>
      </c>
      <c r="G12" s="124"/>
      <c r="H12" s="124" t="s">
        <v>199</v>
      </c>
      <c r="I12" s="124"/>
      <c r="J12" s="124" t="s">
        <v>11</v>
      </c>
      <c r="K12" s="123" t="s">
        <v>79</v>
      </c>
      <c r="L12" s="123" t="s">
        <v>44</v>
      </c>
    </row>
    <row r="13" spans="1:12" s="3" customFormat="1" ht="26.25" customHeight="1">
      <c r="A13" s="123"/>
      <c r="B13" s="123"/>
      <c r="C13" s="123"/>
      <c r="D13" s="123"/>
      <c r="E13" s="123"/>
      <c r="F13" s="17" t="s">
        <v>9</v>
      </c>
      <c r="G13" s="36" t="s">
        <v>10</v>
      </c>
      <c r="H13" s="36" t="s">
        <v>9</v>
      </c>
      <c r="I13" s="36" t="s">
        <v>10</v>
      </c>
      <c r="J13" s="124"/>
      <c r="K13" s="123"/>
      <c r="L13" s="123"/>
    </row>
    <row r="14" spans="1:12" s="8" customFormat="1" ht="24.75" customHeight="1">
      <c r="A14" s="60"/>
      <c r="B14" s="119" t="s">
        <v>25</v>
      </c>
      <c r="C14" s="119"/>
      <c r="D14" s="119"/>
      <c r="E14" s="119"/>
      <c r="F14" s="119"/>
      <c r="G14" s="119"/>
      <c r="H14" s="119"/>
      <c r="I14" s="119"/>
      <c r="J14" s="119"/>
      <c r="K14" s="35"/>
      <c r="L14" s="23"/>
    </row>
    <row r="15" spans="1:12" s="8" customFormat="1" ht="24.75" customHeight="1">
      <c r="A15" s="60">
        <v>1</v>
      </c>
      <c r="B15" s="19" t="s">
        <v>86</v>
      </c>
      <c r="C15" s="18" t="s">
        <v>26</v>
      </c>
      <c r="D15" s="60">
        <v>5073402101</v>
      </c>
      <c r="E15" s="60" t="s">
        <v>354</v>
      </c>
      <c r="F15" s="54">
        <v>4</v>
      </c>
      <c r="G15" s="100" t="str">
        <f aca="true" t="shared" si="0" ref="G15:G30">IF(F15&gt;=3.6,"Xuất Sắc",IF(F15&gt;=3.2,"Giỏi","Khá"))</f>
        <v>Xuất Sắc</v>
      </c>
      <c r="H15" s="28">
        <v>94</v>
      </c>
      <c r="I15" s="60" t="str">
        <f aca="true" t="shared" si="1" ref="I15:I30">IF(H15&gt;=90,"Xuất Sắc",IF(H15&gt;=80,"Tốt","Khá"))</f>
        <v>Xuất Sắc</v>
      </c>
      <c r="J15" s="60" t="s">
        <v>13</v>
      </c>
      <c r="K15" s="27">
        <v>7875000</v>
      </c>
      <c r="L15" s="23"/>
    </row>
    <row r="16" spans="1:12" s="8" customFormat="1" ht="24.75" customHeight="1">
      <c r="A16" s="60">
        <v>2</v>
      </c>
      <c r="B16" s="19" t="s">
        <v>374</v>
      </c>
      <c r="C16" s="18" t="s">
        <v>369</v>
      </c>
      <c r="D16" s="60">
        <v>5073402111</v>
      </c>
      <c r="E16" s="60" t="s">
        <v>354</v>
      </c>
      <c r="F16" s="54">
        <v>3.92</v>
      </c>
      <c r="G16" s="100" t="str">
        <f>IF(F16&gt;=3.6,"Xuất Sắc",IF(F16&gt;=3.2,"Giỏi","Khá"))</f>
        <v>Xuất Sắc</v>
      </c>
      <c r="H16" s="28">
        <v>94</v>
      </c>
      <c r="I16" s="60" t="str">
        <f>IF(H16&gt;=90,"Xuất Sắc",IF(H16&gt;=80,"Tốt","Khá"))</f>
        <v>Xuất Sắc</v>
      </c>
      <c r="J16" s="60" t="s">
        <v>13</v>
      </c>
      <c r="K16" s="27">
        <v>7875000</v>
      </c>
      <c r="L16" s="23"/>
    </row>
    <row r="17" spans="1:12" s="8" customFormat="1" ht="24.75" customHeight="1">
      <c r="A17" s="107">
        <v>3</v>
      </c>
      <c r="B17" s="19" t="s">
        <v>418</v>
      </c>
      <c r="C17" s="18" t="s">
        <v>23</v>
      </c>
      <c r="D17" s="60">
        <v>5073106069</v>
      </c>
      <c r="E17" s="60" t="s">
        <v>355</v>
      </c>
      <c r="F17" s="54">
        <v>3.83</v>
      </c>
      <c r="G17" s="100" t="str">
        <f t="shared" si="0"/>
        <v>Xuất Sắc</v>
      </c>
      <c r="H17" s="28">
        <v>97.5</v>
      </c>
      <c r="I17" s="60" t="str">
        <f t="shared" si="1"/>
        <v>Xuất Sắc</v>
      </c>
      <c r="J17" s="60" t="s">
        <v>13</v>
      </c>
      <c r="K17" s="27">
        <v>7875000</v>
      </c>
      <c r="L17" s="23"/>
    </row>
    <row r="18" spans="1:12" s="8" customFormat="1" ht="24.75" customHeight="1">
      <c r="A18" s="107">
        <v>4</v>
      </c>
      <c r="B18" s="19" t="s">
        <v>375</v>
      </c>
      <c r="C18" s="18" t="s">
        <v>370</v>
      </c>
      <c r="D18" s="60">
        <v>5073402117</v>
      </c>
      <c r="E18" s="60" t="s">
        <v>354</v>
      </c>
      <c r="F18" s="54">
        <v>3.83</v>
      </c>
      <c r="G18" s="100" t="str">
        <f t="shared" si="0"/>
        <v>Xuất Sắc</v>
      </c>
      <c r="H18" s="28">
        <v>97</v>
      </c>
      <c r="I18" s="60" t="str">
        <f t="shared" si="1"/>
        <v>Xuất Sắc</v>
      </c>
      <c r="J18" s="60" t="s">
        <v>13</v>
      </c>
      <c r="K18" s="27">
        <v>7875000</v>
      </c>
      <c r="L18" s="23"/>
    </row>
    <row r="19" spans="1:12" s="8" customFormat="1" ht="24.75" customHeight="1">
      <c r="A19" s="107">
        <v>5</v>
      </c>
      <c r="B19" s="18" t="s">
        <v>376</v>
      </c>
      <c r="C19" s="18" t="s">
        <v>15</v>
      </c>
      <c r="D19" s="42">
        <v>5073106036</v>
      </c>
      <c r="E19" s="42" t="s">
        <v>356</v>
      </c>
      <c r="F19" s="101">
        <v>3.83</v>
      </c>
      <c r="G19" s="102" t="str">
        <f t="shared" si="0"/>
        <v>Xuất Sắc</v>
      </c>
      <c r="H19" s="103">
        <v>97</v>
      </c>
      <c r="I19" s="42" t="str">
        <f t="shared" si="1"/>
        <v>Xuất Sắc</v>
      </c>
      <c r="J19" s="42" t="s">
        <v>13</v>
      </c>
      <c r="K19" s="27">
        <v>7875000</v>
      </c>
      <c r="L19" s="23"/>
    </row>
    <row r="20" spans="1:12" s="8" customFormat="1" ht="24.75" customHeight="1">
      <c r="A20" s="107">
        <v>6</v>
      </c>
      <c r="B20" s="19" t="s">
        <v>377</v>
      </c>
      <c r="C20" s="18" t="s">
        <v>129</v>
      </c>
      <c r="D20" s="60">
        <v>5073106026</v>
      </c>
      <c r="E20" s="60" t="s">
        <v>357</v>
      </c>
      <c r="F20" s="54">
        <v>3.83</v>
      </c>
      <c r="G20" s="100" t="str">
        <f t="shared" si="0"/>
        <v>Xuất Sắc</v>
      </c>
      <c r="H20" s="28">
        <v>95</v>
      </c>
      <c r="I20" s="60" t="str">
        <f t="shared" si="1"/>
        <v>Xuất Sắc</v>
      </c>
      <c r="J20" s="60" t="s">
        <v>13</v>
      </c>
      <c r="K20" s="27">
        <v>7875000</v>
      </c>
      <c r="L20" s="23"/>
    </row>
    <row r="21" spans="1:12" s="8" customFormat="1" ht="24.75" customHeight="1">
      <c r="A21" s="107">
        <v>7</v>
      </c>
      <c r="B21" s="19" t="s">
        <v>136</v>
      </c>
      <c r="C21" s="18" t="s">
        <v>53</v>
      </c>
      <c r="D21" s="60">
        <v>5073402123</v>
      </c>
      <c r="E21" s="60" t="s">
        <v>358</v>
      </c>
      <c r="F21" s="54">
        <v>3.75</v>
      </c>
      <c r="G21" s="100" t="str">
        <f t="shared" si="0"/>
        <v>Xuất Sắc</v>
      </c>
      <c r="H21" s="28">
        <v>97</v>
      </c>
      <c r="I21" s="60" t="str">
        <f t="shared" si="1"/>
        <v>Xuất Sắc</v>
      </c>
      <c r="J21" s="60" t="s">
        <v>13</v>
      </c>
      <c r="K21" s="27">
        <v>7875000</v>
      </c>
      <c r="L21" s="23"/>
    </row>
    <row r="22" spans="1:12" s="8" customFormat="1" ht="24.75" customHeight="1">
      <c r="A22" s="107">
        <v>8</v>
      </c>
      <c r="B22" s="19" t="s">
        <v>62</v>
      </c>
      <c r="C22" s="18" t="s">
        <v>32</v>
      </c>
      <c r="D22" s="60">
        <v>5073402116</v>
      </c>
      <c r="E22" s="60" t="s">
        <v>354</v>
      </c>
      <c r="F22" s="54">
        <v>3.75</v>
      </c>
      <c r="G22" s="100" t="str">
        <f t="shared" si="0"/>
        <v>Xuất Sắc</v>
      </c>
      <c r="H22" s="28">
        <v>96</v>
      </c>
      <c r="I22" s="60" t="str">
        <f t="shared" si="1"/>
        <v>Xuất Sắc</v>
      </c>
      <c r="J22" s="60" t="s">
        <v>13</v>
      </c>
      <c r="K22" s="27">
        <v>7875000</v>
      </c>
      <c r="L22" s="23"/>
    </row>
    <row r="23" spans="1:12" s="8" customFormat="1" ht="24.75" customHeight="1">
      <c r="A23" s="107">
        <v>9</v>
      </c>
      <c r="B23" s="19" t="s">
        <v>378</v>
      </c>
      <c r="C23" s="18" t="s">
        <v>26</v>
      </c>
      <c r="D23" s="60">
        <v>5073402103</v>
      </c>
      <c r="E23" s="60" t="s">
        <v>354</v>
      </c>
      <c r="F23" s="54">
        <v>3.75</v>
      </c>
      <c r="G23" s="100" t="str">
        <f t="shared" si="0"/>
        <v>Xuất Sắc</v>
      </c>
      <c r="H23" s="28">
        <v>95</v>
      </c>
      <c r="I23" s="60" t="str">
        <f t="shared" si="1"/>
        <v>Xuất Sắc</v>
      </c>
      <c r="J23" s="60" t="s">
        <v>13</v>
      </c>
      <c r="K23" s="27">
        <v>7875000</v>
      </c>
      <c r="L23" s="23"/>
    </row>
    <row r="24" spans="1:12" s="8" customFormat="1" ht="24.75" customHeight="1">
      <c r="A24" s="107">
        <v>10</v>
      </c>
      <c r="B24" s="19" t="s">
        <v>379</v>
      </c>
      <c r="C24" s="18" t="s">
        <v>371</v>
      </c>
      <c r="D24" s="60">
        <v>5073106029</v>
      </c>
      <c r="E24" s="60" t="s">
        <v>357</v>
      </c>
      <c r="F24" s="54">
        <v>3.75</v>
      </c>
      <c r="G24" s="100" t="str">
        <f t="shared" si="0"/>
        <v>Xuất Sắc</v>
      </c>
      <c r="H24" s="28">
        <v>92</v>
      </c>
      <c r="I24" s="60" t="str">
        <f t="shared" si="1"/>
        <v>Xuất Sắc</v>
      </c>
      <c r="J24" s="60" t="s">
        <v>13</v>
      </c>
      <c r="K24" s="27">
        <v>7875000</v>
      </c>
      <c r="L24" s="23"/>
    </row>
    <row r="25" spans="1:12" s="8" customFormat="1" ht="24.75" customHeight="1">
      <c r="A25" s="107">
        <v>11</v>
      </c>
      <c r="B25" s="19" t="s">
        <v>380</v>
      </c>
      <c r="C25" s="18" t="s">
        <v>372</v>
      </c>
      <c r="D25" s="60">
        <v>5073402125</v>
      </c>
      <c r="E25" s="60" t="s">
        <v>354</v>
      </c>
      <c r="F25" s="54">
        <v>3.67</v>
      </c>
      <c r="G25" s="100" t="str">
        <f t="shared" si="0"/>
        <v>Xuất Sắc</v>
      </c>
      <c r="H25" s="28">
        <v>97</v>
      </c>
      <c r="I25" s="60" t="str">
        <f t="shared" si="1"/>
        <v>Xuất Sắc</v>
      </c>
      <c r="J25" s="60" t="s">
        <v>13</v>
      </c>
      <c r="K25" s="27">
        <v>7875000</v>
      </c>
      <c r="L25" s="23"/>
    </row>
    <row r="26" spans="1:12" s="8" customFormat="1" ht="24.75" customHeight="1">
      <c r="A26" s="107">
        <v>12</v>
      </c>
      <c r="B26" s="19" t="s">
        <v>381</v>
      </c>
      <c r="C26" s="18" t="s">
        <v>34</v>
      </c>
      <c r="D26" s="60">
        <v>5073106050</v>
      </c>
      <c r="E26" s="60" t="s">
        <v>355</v>
      </c>
      <c r="F26" s="54">
        <v>3.67</v>
      </c>
      <c r="G26" s="100" t="str">
        <f t="shared" si="0"/>
        <v>Xuất Sắc</v>
      </c>
      <c r="H26" s="28">
        <v>95.5</v>
      </c>
      <c r="I26" s="60" t="str">
        <f t="shared" si="1"/>
        <v>Xuất Sắc</v>
      </c>
      <c r="J26" s="60" t="s">
        <v>13</v>
      </c>
      <c r="K26" s="27">
        <v>7875000</v>
      </c>
      <c r="L26" s="23"/>
    </row>
    <row r="27" spans="1:12" s="8" customFormat="1" ht="24.75" customHeight="1">
      <c r="A27" s="107">
        <v>13</v>
      </c>
      <c r="B27" s="19" t="s">
        <v>382</v>
      </c>
      <c r="C27" s="18" t="s">
        <v>373</v>
      </c>
      <c r="D27" s="60">
        <v>5073106028</v>
      </c>
      <c r="E27" s="60" t="s">
        <v>357</v>
      </c>
      <c r="F27" s="54">
        <v>3.67</v>
      </c>
      <c r="G27" s="100" t="str">
        <f t="shared" si="0"/>
        <v>Xuất Sắc</v>
      </c>
      <c r="H27" s="28">
        <v>92</v>
      </c>
      <c r="I27" s="60" t="str">
        <f t="shared" si="1"/>
        <v>Xuất Sắc</v>
      </c>
      <c r="J27" s="60" t="s">
        <v>13</v>
      </c>
      <c r="K27" s="27">
        <v>7875000</v>
      </c>
      <c r="L27" s="23"/>
    </row>
    <row r="28" spans="1:12" s="8" customFormat="1" ht="24.75" customHeight="1">
      <c r="A28" s="107">
        <v>14</v>
      </c>
      <c r="B28" s="19" t="s">
        <v>383</v>
      </c>
      <c r="C28" s="18" t="s">
        <v>26</v>
      </c>
      <c r="D28" s="60">
        <v>5073402102</v>
      </c>
      <c r="E28" s="60" t="s">
        <v>354</v>
      </c>
      <c r="F28" s="54">
        <v>3.58</v>
      </c>
      <c r="G28" s="100" t="str">
        <f t="shared" si="0"/>
        <v>Giỏi</v>
      </c>
      <c r="H28" s="28">
        <v>97</v>
      </c>
      <c r="I28" s="60" t="str">
        <f t="shared" si="1"/>
        <v>Xuất Sắc</v>
      </c>
      <c r="J28" s="60" t="s">
        <v>20</v>
      </c>
      <c r="K28" s="27">
        <v>6750000</v>
      </c>
      <c r="L28" s="23"/>
    </row>
    <row r="29" spans="1:12" s="8" customFormat="1" ht="24.75" customHeight="1">
      <c r="A29" s="107">
        <v>15</v>
      </c>
      <c r="B29" s="19" t="s">
        <v>384</v>
      </c>
      <c r="C29" s="18" t="s">
        <v>32</v>
      </c>
      <c r="D29" s="60">
        <v>5073106057</v>
      </c>
      <c r="E29" s="60" t="s">
        <v>359</v>
      </c>
      <c r="F29" s="54">
        <v>3.58</v>
      </c>
      <c r="G29" s="100" t="str">
        <f t="shared" si="0"/>
        <v>Giỏi</v>
      </c>
      <c r="H29" s="28">
        <v>95.5</v>
      </c>
      <c r="I29" s="60" t="str">
        <f t="shared" si="1"/>
        <v>Xuất Sắc</v>
      </c>
      <c r="J29" s="60" t="s">
        <v>20</v>
      </c>
      <c r="K29" s="27">
        <v>6750000</v>
      </c>
      <c r="L29" s="23"/>
    </row>
    <row r="30" spans="1:12" s="8" customFormat="1" ht="24.75" customHeight="1">
      <c r="A30" s="107">
        <v>16</v>
      </c>
      <c r="B30" s="19" t="s">
        <v>385</v>
      </c>
      <c r="C30" s="18" t="s">
        <v>55</v>
      </c>
      <c r="D30" s="60">
        <v>5073402122</v>
      </c>
      <c r="E30" s="60" t="s">
        <v>354</v>
      </c>
      <c r="F30" s="54">
        <v>3.58</v>
      </c>
      <c r="G30" s="100" t="str">
        <f t="shared" si="0"/>
        <v>Giỏi</v>
      </c>
      <c r="H30" s="28">
        <v>93</v>
      </c>
      <c r="I30" s="60" t="str">
        <f t="shared" si="1"/>
        <v>Xuất Sắc</v>
      </c>
      <c r="J30" s="60" t="s">
        <v>20</v>
      </c>
      <c r="K30" s="27">
        <v>6750000</v>
      </c>
      <c r="L30" s="23"/>
    </row>
    <row r="31" spans="1:12" s="8" customFormat="1" ht="24.75" customHeight="1">
      <c r="A31" s="60"/>
      <c r="B31" s="119" t="s">
        <v>66</v>
      </c>
      <c r="C31" s="119"/>
      <c r="D31" s="120"/>
      <c r="E31" s="120"/>
      <c r="F31" s="120"/>
      <c r="G31" s="120"/>
      <c r="H31" s="120"/>
      <c r="I31" s="120"/>
      <c r="J31" s="120"/>
      <c r="K31" s="27"/>
      <c r="L31" s="23"/>
    </row>
    <row r="32" spans="1:12" s="8" customFormat="1" ht="24.75" customHeight="1">
      <c r="A32" s="60">
        <v>17</v>
      </c>
      <c r="B32" s="19" t="s">
        <v>68</v>
      </c>
      <c r="C32" s="18" t="s">
        <v>386</v>
      </c>
      <c r="D32" s="60">
        <v>5083106520</v>
      </c>
      <c r="E32" s="60" t="s">
        <v>360</v>
      </c>
      <c r="F32" s="54">
        <v>3.92</v>
      </c>
      <c r="G32" s="60" t="str">
        <f>IF(F32&gt;=3.6,"Xuất sắc",IF(F32&gt;=3.2,"Giỏi","Khá"))</f>
        <v>Xuất sắc</v>
      </c>
      <c r="H32" s="28">
        <v>96</v>
      </c>
      <c r="I32" s="60" t="str">
        <f>IF(H32&gt;=90,"Xuất sắc",IF(H32&gt;=80,"Tốt","Khá"))</f>
        <v>Xuất sắc</v>
      </c>
      <c r="J32" s="60" t="s">
        <v>13</v>
      </c>
      <c r="K32" s="27">
        <v>7875000</v>
      </c>
      <c r="L32" s="23"/>
    </row>
    <row r="33" spans="1:12" s="8" customFormat="1" ht="24.75" customHeight="1">
      <c r="A33" s="60">
        <v>18</v>
      </c>
      <c r="B33" s="19" t="s">
        <v>389</v>
      </c>
      <c r="C33" s="18" t="s">
        <v>35</v>
      </c>
      <c r="D33" s="60">
        <v>5083106541</v>
      </c>
      <c r="E33" s="60" t="s">
        <v>361</v>
      </c>
      <c r="F33" s="54">
        <v>3.83</v>
      </c>
      <c r="G33" s="60" t="str">
        <f aca="true" t="shared" si="2" ref="G33:G43">IF(F33&gt;=3.6,"Xuất sắc",IF(F33&gt;=3.2,"Giỏi","Khá"))</f>
        <v>Xuất sắc</v>
      </c>
      <c r="H33" s="28">
        <v>96</v>
      </c>
      <c r="I33" s="60" t="str">
        <f aca="true" t="shared" si="3" ref="I33:I43">IF(H33&gt;=90,"Xuất sắc",IF(H33&gt;=80,"Tốt","Khá"))</f>
        <v>Xuất sắc</v>
      </c>
      <c r="J33" s="60" t="s">
        <v>13</v>
      </c>
      <c r="K33" s="27">
        <v>7875000</v>
      </c>
      <c r="L33" s="23"/>
    </row>
    <row r="34" spans="1:12" s="8" customFormat="1" ht="24.75" customHeight="1">
      <c r="A34" s="107">
        <v>19</v>
      </c>
      <c r="B34" s="19" t="s">
        <v>136</v>
      </c>
      <c r="C34" s="18" t="s">
        <v>40</v>
      </c>
      <c r="D34" s="60">
        <v>5083106526</v>
      </c>
      <c r="E34" s="60" t="s">
        <v>362</v>
      </c>
      <c r="F34" s="54">
        <v>3.83</v>
      </c>
      <c r="G34" s="60" t="str">
        <f t="shared" si="2"/>
        <v>Xuất sắc</v>
      </c>
      <c r="H34" s="28">
        <v>94</v>
      </c>
      <c r="I34" s="60" t="str">
        <f t="shared" si="3"/>
        <v>Xuất sắc</v>
      </c>
      <c r="J34" s="60" t="s">
        <v>13</v>
      </c>
      <c r="K34" s="27">
        <v>7875000</v>
      </c>
      <c r="L34" s="23"/>
    </row>
    <row r="35" spans="1:12" s="8" customFormat="1" ht="24.75" customHeight="1">
      <c r="A35" s="107">
        <v>20</v>
      </c>
      <c r="B35" s="19" t="s">
        <v>390</v>
      </c>
      <c r="C35" s="18" t="s">
        <v>387</v>
      </c>
      <c r="D35" s="60">
        <v>5083106547</v>
      </c>
      <c r="E35" s="60" t="s">
        <v>363</v>
      </c>
      <c r="F35" s="54">
        <v>3.75</v>
      </c>
      <c r="G35" s="60" t="str">
        <f t="shared" si="2"/>
        <v>Xuất sắc</v>
      </c>
      <c r="H35" s="28">
        <v>92</v>
      </c>
      <c r="I35" s="60" t="str">
        <f t="shared" si="3"/>
        <v>Xuất sắc</v>
      </c>
      <c r="J35" s="60" t="s">
        <v>13</v>
      </c>
      <c r="K35" s="27">
        <v>7875000</v>
      </c>
      <c r="L35" s="23"/>
    </row>
    <row r="36" spans="1:12" s="8" customFormat="1" ht="24.75" customHeight="1">
      <c r="A36" s="107">
        <v>21</v>
      </c>
      <c r="B36" s="19" t="s">
        <v>391</v>
      </c>
      <c r="C36" s="18" t="s">
        <v>388</v>
      </c>
      <c r="D36" s="60">
        <v>5083106513</v>
      </c>
      <c r="E36" s="60" t="s">
        <v>362</v>
      </c>
      <c r="F36" s="54">
        <v>3.67</v>
      </c>
      <c r="G36" s="60" t="str">
        <f t="shared" si="2"/>
        <v>Xuất sắc</v>
      </c>
      <c r="H36" s="28">
        <v>97</v>
      </c>
      <c r="I36" s="60" t="str">
        <f t="shared" si="3"/>
        <v>Xuất sắc</v>
      </c>
      <c r="J36" s="60" t="s">
        <v>13</v>
      </c>
      <c r="K36" s="27">
        <v>7875000</v>
      </c>
      <c r="L36" s="23"/>
    </row>
    <row r="37" spans="1:12" s="8" customFormat="1" ht="24.75" customHeight="1">
      <c r="A37" s="107">
        <v>22</v>
      </c>
      <c r="B37" s="19" t="s">
        <v>392</v>
      </c>
      <c r="C37" s="18" t="s">
        <v>60</v>
      </c>
      <c r="D37" s="60">
        <v>5083101515</v>
      </c>
      <c r="E37" s="60" t="s">
        <v>364</v>
      </c>
      <c r="F37" s="54">
        <v>3.67</v>
      </c>
      <c r="G37" s="60" t="str">
        <f t="shared" si="2"/>
        <v>Xuất sắc</v>
      </c>
      <c r="H37" s="28">
        <v>91</v>
      </c>
      <c r="I37" s="60" t="str">
        <f t="shared" si="3"/>
        <v>Xuất sắc</v>
      </c>
      <c r="J37" s="60" t="s">
        <v>13</v>
      </c>
      <c r="K37" s="27">
        <v>7875000</v>
      </c>
      <c r="L37" s="23"/>
    </row>
    <row r="38" spans="1:12" s="8" customFormat="1" ht="24.75" customHeight="1">
      <c r="A38" s="107">
        <v>23</v>
      </c>
      <c r="B38" s="19" t="s">
        <v>393</v>
      </c>
      <c r="C38" s="18" t="s">
        <v>388</v>
      </c>
      <c r="D38" s="60">
        <v>5083106545</v>
      </c>
      <c r="E38" s="60" t="s">
        <v>361</v>
      </c>
      <c r="F38" s="54">
        <v>3.71</v>
      </c>
      <c r="G38" s="60" t="str">
        <f t="shared" si="2"/>
        <v>Xuất sắc</v>
      </c>
      <c r="H38" s="28">
        <v>86</v>
      </c>
      <c r="I38" s="60" t="str">
        <f t="shared" si="3"/>
        <v>Tốt</v>
      </c>
      <c r="J38" s="60" t="s">
        <v>20</v>
      </c>
      <c r="K38" s="27">
        <v>6750000</v>
      </c>
      <c r="L38" s="23"/>
    </row>
    <row r="39" spans="1:12" s="8" customFormat="1" ht="24.75" customHeight="1">
      <c r="A39" s="107">
        <v>24</v>
      </c>
      <c r="B39" s="19" t="s">
        <v>394</v>
      </c>
      <c r="C39" s="18" t="s">
        <v>71</v>
      </c>
      <c r="D39" s="60">
        <v>5083106511</v>
      </c>
      <c r="E39" s="60" t="s">
        <v>362</v>
      </c>
      <c r="F39" s="54">
        <v>3.58</v>
      </c>
      <c r="G39" s="60" t="str">
        <f t="shared" si="2"/>
        <v>Giỏi</v>
      </c>
      <c r="H39" s="28">
        <v>96</v>
      </c>
      <c r="I39" s="60" t="str">
        <f t="shared" si="3"/>
        <v>Xuất sắc</v>
      </c>
      <c r="J39" s="60" t="s">
        <v>20</v>
      </c>
      <c r="K39" s="27">
        <v>6750000</v>
      </c>
      <c r="L39" s="23"/>
    </row>
    <row r="40" spans="1:12" s="8" customFormat="1" ht="24.75" customHeight="1">
      <c r="A40" s="107">
        <v>25</v>
      </c>
      <c r="B40" s="18" t="s">
        <v>395</v>
      </c>
      <c r="C40" s="18" t="s">
        <v>388</v>
      </c>
      <c r="D40" s="42">
        <v>5083101127</v>
      </c>
      <c r="E40" s="42" t="s">
        <v>360</v>
      </c>
      <c r="F40" s="101">
        <v>3.58</v>
      </c>
      <c r="G40" s="42" t="str">
        <f t="shared" si="2"/>
        <v>Giỏi</v>
      </c>
      <c r="H40" s="103">
        <v>92</v>
      </c>
      <c r="I40" s="42" t="str">
        <f t="shared" si="3"/>
        <v>Xuất sắc</v>
      </c>
      <c r="J40" s="42" t="s">
        <v>20</v>
      </c>
      <c r="K40" s="27">
        <v>6750000</v>
      </c>
      <c r="L40" s="23"/>
    </row>
    <row r="41" spans="1:12" s="8" customFormat="1" ht="24.75" customHeight="1">
      <c r="A41" s="107">
        <v>26</v>
      </c>
      <c r="B41" s="19" t="s">
        <v>68</v>
      </c>
      <c r="C41" s="18" t="s">
        <v>28</v>
      </c>
      <c r="D41" s="60">
        <v>5083106564</v>
      </c>
      <c r="E41" s="60" t="s">
        <v>363</v>
      </c>
      <c r="F41" s="54">
        <v>3.58</v>
      </c>
      <c r="G41" s="60" t="str">
        <f t="shared" si="2"/>
        <v>Giỏi</v>
      </c>
      <c r="H41" s="28">
        <v>89</v>
      </c>
      <c r="I41" s="60" t="str">
        <f t="shared" si="3"/>
        <v>Tốt</v>
      </c>
      <c r="J41" s="60" t="s">
        <v>20</v>
      </c>
      <c r="K41" s="27">
        <v>6750000</v>
      </c>
      <c r="L41" s="23"/>
    </row>
    <row r="42" spans="1:12" s="8" customFormat="1" ht="24.75" customHeight="1">
      <c r="A42" s="107">
        <v>27</v>
      </c>
      <c r="B42" s="19" t="s">
        <v>396</v>
      </c>
      <c r="C42" s="18" t="s">
        <v>138</v>
      </c>
      <c r="D42" s="60">
        <v>5083106533</v>
      </c>
      <c r="E42" s="60" t="s">
        <v>361</v>
      </c>
      <c r="F42" s="54">
        <v>3.58</v>
      </c>
      <c r="G42" s="60" t="str">
        <f t="shared" si="2"/>
        <v>Giỏi</v>
      </c>
      <c r="H42" s="28">
        <v>87</v>
      </c>
      <c r="I42" s="60" t="str">
        <f t="shared" si="3"/>
        <v>Tốt</v>
      </c>
      <c r="J42" s="60" t="s">
        <v>20</v>
      </c>
      <c r="K42" s="27">
        <v>6750000</v>
      </c>
      <c r="L42" s="23"/>
    </row>
    <row r="43" spans="1:12" s="8" customFormat="1" ht="24.75" customHeight="1">
      <c r="A43" s="107">
        <v>28</v>
      </c>
      <c r="B43" s="19" t="s">
        <v>397</v>
      </c>
      <c r="C43" s="18" t="s">
        <v>24</v>
      </c>
      <c r="D43" s="60">
        <v>5083402210</v>
      </c>
      <c r="E43" s="60" t="s">
        <v>364</v>
      </c>
      <c r="F43" s="54">
        <v>3.5</v>
      </c>
      <c r="G43" s="60" t="str">
        <f t="shared" si="2"/>
        <v>Giỏi</v>
      </c>
      <c r="H43" s="28">
        <v>94</v>
      </c>
      <c r="I43" s="60" t="str">
        <f t="shared" si="3"/>
        <v>Xuất sắc</v>
      </c>
      <c r="J43" s="104" t="s">
        <v>20</v>
      </c>
      <c r="K43" s="27">
        <v>6750000</v>
      </c>
      <c r="L43" s="23"/>
    </row>
    <row r="44" spans="1:12" s="8" customFormat="1" ht="24.75" customHeight="1">
      <c r="A44" s="60"/>
      <c r="B44" s="119" t="s">
        <v>139</v>
      </c>
      <c r="C44" s="119"/>
      <c r="D44" s="121"/>
      <c r="E44" s="121"/>
      <c r="F44" s="121"/>
      <c r="G44" s="121"/>
      <c r="H44" s="121"/>
      <c r="I44" s="121"/>
      <c r="J44" s="121"/>
      <c r="K44" s="27"/>
      <c r="L44" s="23"/>
    </row>
    <row r="45" spans="1:12" s="8" customFormat="1" ht="24.75" customHeight="1">
      <c r="A45" s="60">
        <v>29</v>
      </c>
      <c r="B45" s="105" t="s">
        <v>403</v>
      </c>
      <c r="C45" s="18" t="s">
        <v>398</v>
      </c>
      <c r="D45" s="23">
        <v>5093106322</v>
      </c>
      <c r="E45" s="23" t="s">
        <v>365</v>
      </c>
      <c r="F45" s="106">
        <v>4</v>
      </c>
      <c r="G45" s="23" t="str">
        <f aca="true" t="shared" si="4" ref="G45:G60">IF(F45&gt;=3.6,"Xuất sắc",IF(F45&gt;=3.2,"Giỏi","Khá"))</f>
        <v>Xuất sắc</v>
      </c>
      <c r="H45" s="23">
        <v>93</v>
      </c>
      <c r="I45" s="23" t="str">
        <f aca="true" t="shared" si="5" ref="I45:I63">IF(H45&gt;=90,"Xuất sắc",IF(H45&gt;=80,"Tốt","Khá"))</f>
        <v>Xuất sắc</v>
      </c>
      <c r="J45" s="23" t="s">
        <v>13</v>
      </c>
      <c r="K45" s="27">
        <v>7875000</v>
      </c>
      <c r="L45" s="23"/>
    </row>
    <row r="46" spans="1:12" s="8" customFormat="1" ht="24.75" customHeight="1">
      <c r="A46" s="60">
        <v>30</v>
      </c>
      <c r="B46" s="105" t="s">
        <v>394</v>
      </c>
      <c r="C46" s="18" t="s">
        <v>399</v>
      </c>
      <c r="D46" s="23">
        <v>5093106358</v>
      </c>
      <c r="E46" s="23" t="s">
        <v>366</v>
      </c>
      <c r="F46" s="106">
        <v>3.84</v>
      </c>
      <c r="G46" s="23" t="str">
        <f t="shared" si="4"/>
        <v>Xuất sắc</v>
      </c>
      <c r="H46" s="23">
        <v>93</v>
      </c>
      <c r="I46" s="23" t="str">
        <f t="shared" si="5"/>
        <v>Xuất sắc</v>
      </c>
      <c r="J46" s="23" t="s">
        <v>13</v>
      </c>
      <c r="K46" s="27">
        <v>7875000</v>
      </c>
      <c r="L46" s="23"/>
    </row>
    <row r="47" spans="1:12" s="8" customFormat="1" ht="24.75" customHeight="1">
      <c r="A47" s="107">
        <v>31</v>
      </c>
      <c r="B47" s="105" t="s">
        <v>70</v>
      </c>
      <c r="C47" s="18" t="s">
        <v>30</v>
      </c>
      <c r="D47" s="23">
        <v>5093106362</v>
      </c>
      <c r="E47" s="23" t="s">
        <v>365</v>
      </c>
      <c r="F47" s="106">
        <v>3.76</v>
      </c>
      <c r="G47" s="23" t="str">
        <f t="shared" si="4"/>
        <v>Xuất sắc</v>
      </c>
      <c r="H47" s="23">
        <v>93</v>
      </c>
      <c r="I47" s="23" t="str">
        <f t="shared" si="5"/>
        <v>Xuất sắc</v>
      </c>
      <c r="J47" s="23" t="s">
        <v>13</v>
      </c>
      <c r="K47" s="27">
        <v>7875000</v>
      </c>
      <c r="L47" s="23"/>
    </row>
    <row r="48" spans="1:12" s="8" customFormat="1" ht="24.75" customHeight="1">
      <c r="A48" s="107">
        <v>32</v>
      </c>
      <c r="B48" s="105" t="s">
        <v>110</v>
      </c>
      <c r="C48" s="18" t="s">
        <v>15</v>
      </c>
      <c r="D48" s="23">
        <v>5093106371</v>
      </c>
      <c r="E48" s="23" t="s">
        <v>366</v>
      </c>
      <c r="F48" s="106">
        <v>3.68</v>
      </c>
      <c r="G48" s="23" t="str">
        <f t="shared" si="4"/>
        <v>Xuất sắc</v>
      </c>
      <c r="H48" s="23">
        <v>92</v>
      </c>
      <c r="I48" s="23" t="str">
        <f t="shared" si="5"/>
        <v>Xuất sắc</v>
      </c>
      <c r="J48" s="23" t="s">
        <v>13</v>
      </c>
      <c r="K48" s="27">
        <v>7875000</v>
      </c>
      <c r="L48" s="23"/>
    </row>
    <row r="49" spans="1:12" s="8" customFormat="1" ht="24.75" customHeight="1">
      <c r="A49" s="107">
        <v>33</v>
      </c>
      <c r="B49" s="105" t="s">
        <v>404</v>
      </c>
      <c r="C49" s="18" t="s">
        <v>400</v>
      </c>
      <c r="D49" s="23">
        <v>5093106313</v>
      </c>
      <c r="E49" s="23" t="s">
        <v>366</v>
      </c>
      <c r="F49" s="106">
        <v>3.66</v>
      </c>
      <c r="G49" s="23" t="str">
        <f t="shared" si="4"/>
        <v>Xuất sắc</v>
      </c>
      <c r="H49" s="23">
        <v>93</v>
      </c>
      <c r="I49" s="23" t="str">
        <f t="shared" si="5"/>
        <v>Xuất sắc</v>
      </c>
      <c r="J49" s="23" t="s">
        <v>13</v>
      </c>
      <c r="K49" s="27">
        <v>7875000</v>
      </c>
      <c r="L49" s="23"/>
    </row>
    <row r="50" spans="1:12" s="8" customFormat="1" ht="24.75" customHeight="1">
      <c r="A50" s="107">
        <v>34</v>
      </c>
      <c r="B50" s="105" t="s">
        <v>326</v>
      </c>
      <c r="C50" s="18" t="s">
        <v>23</v>
      </c>
      <c r="D50" s="23">
        <v>5093106327</v>
      </c>
      <c r="E50" s="23" t="s">
        <v>365</v>
      </c>
      <c r="F50" s="106">
        <v>3.61</v>
      </c>
      <c r="G50" s="23" t="str">
        <f>IF(F50&gt;=3.6,"Xuất sắc",IF(F50&gt;=3.2,"Giỏi","Khá"))</f>
        <v>Xuất sắc</v>
      </c>
      <c r="H50" s="23">
        <v>90</v>
      </c>
      <c r="I50" s="23" t="str">
        <f t="shared" si="5"/>
        <v>Xuất sắc</v>
      </c>
      <c r="J50" s="23" t="str">
        <f>IF(I50&gt;=90,"Xuất sắc",IF(I50&gt;=80,"Tốt","Khá"))</f>
        <v>Xuất sắc</v>
      </c>
      <c r="K50" s="27">
        <v>7875000</v>
      </c>
      <c r="L50" s="23"/>
    </row>
    <row r="51" spans="1:12" s="8" customFormat="1" ht="24.75" customHeight="1">
      <c r="A51" s="107">
        <v>35</v>
      </c>
      <c r="B51" s="105" t="s">
        <v>405</v>
      </c>
      <c r="C51" s="18" t="s">
        <v>26</v>
      </c>
      <c r="D51" s="23">
        <v>5093106304</v>
      </c>
      <c r="E51" s="23" t="s">
        <v>365</v>
      </c>
      <c r="F51" s="106">
        <v>3.63</v>
      </c>
      <c r="G51" s="23" t="str">
        <f>IF(F51&gt;=3.6,"Xuất sắc",IF(F51&gt;=3.2,"Giỏi","Khá"))</f>
        <v>Xuất sắc</v>
      </c>
      <c r="H51" s="23">
        <v>82</v>
      </c>
      <c r="I51" s="23" t="str">
        <f t="shared" si="5"/>
        <v>Tốt</v>
      </c>
      <c r="J51" s="23" t="s">
        <v>20</v>
      </c>
      <c r="K51" s="27">
        <v>6750000</v>
      </c>
      <c r="L51" s="23"/>
    </row>
    <row r="52" spans="1:12" s="8" customFormat="1" ht="24.75" customHeight="1">
      <c r="A52" s="107">
        <v>36</v>
      </c>
      <c r="B52" s="105" t="s">
        <v>407</v>
      </c>
      <c r="C52" s="18" t="s">
        <v>401</v>
      </c>
      <c r="D52" s="23">
        <v>5093106357</v>
      </c>
      <c r="E52" s="23" t="s">
        <v>365</v>
      </c>
      <c r="F52" s="106">
        <v>3.61</v>
      </c>
      <c r="G52" s="23" t="str">
        <f t="shared" si="4"/>
        <v>Xuất sắc</v>
      </c>
      <c r="H52" s="23">
        <v>86</v>
      </c>
      <c r="I52" s="23" t="str">
        <f t="shared" si="5"/>
        <v>Tốt</v>
      </c>
      <c r="J52" s="23" t="s">
        <v>20</v>
      </c>
      <c r="K52" s="27">
        <v>6750000</v>
      </c>
      <c r="L52" s="23"/>
    </row>
    <row r="53" spans="1:12" s="8" customFormat="1" ht="24.75" customHeight="1">
      <c r="A53" s="107">
        <v>37</v>
      </c>
      <c r="B53" s="105" t="s">
        <v>406</v>
      </c>
      <c r="C53" s="19" t="s">
        <v>30</v>
      </c>
      <c r="D53" s="23">
        <v>5093106324</v>
      </c>
      <c r="E53" s="23" t="s">
        <v>366</v>
      </c>
      <c r="F53" s="106">
        <v>3.53</v>
      </c>
      <c r="G53" s="23" t="str">
        <f t="shared" si="4"/>
        <v>Giỏi</v>
      </c>
      <c r="H53" s="23">
        <v>82</v>
      </c>
      <c r="I53" s="23" t="str">
        <f t="shared" si="5"/>
        <v>Tốt</v>
      </c>
      <c r="J53" s="23" t="s">
        <v>20</v>
      </c>
      <c r="K53" s="27">
        <v>6750000</v>
      </c>
      <c r="L53" s="23"/>
    </row>
    <row r="54" spans="1:12" s="8" customFormat="1" ht="24.75" customHeight="1">
      <c r="A54" s="107">
        <v>38</v>
      </c>
      <c r="B54" s="105" t="s">
        <v>408</v>
      </c>
      <c r="C54" s="18" t="s">
        <v>409</v>
      </c>
      <c r="D54" s="23">
        <v>5093106392</v>
      </c>
      <c r="E54" s="23" t="s">
        <v>366</v>
      </c>
      <c r="F54" s="106">
        <v>3.29</v>
      </c>
      <c r="G54" s="23" t="str">
        <f t="shared" si="4"/>
        <v>Giỏi</v>
      </c>
      <c r="H54" s="23">
        <v>87</v>
      </c>
      <c r="I54" s="23" t="str">
        <f t="shared" si="5"/>
        <v>Tốt</v>
      </c>
      <c r="J54" s="23" t="s">
        <v>20</v>
      </c>
      <c r="K54" s="27">
        <v>6750000</v>
      </c>
      <c r="L54" s="23"/>
    </row>
    <row r="55" spans="1:12" s="8" customFormat="1" ht="24.75" customHeight="1">
      <c r="A55" s="107">
        <v>39</v>
      </c>
      <c r="B55" s="105" t="s">
        <v>410</v>
      </c>
      <c r="C55" s="18" t="s">
        <v>26</v>
      </c>
      <c r="D55" s="23">
        <v>5093106373</v>
      </c>
      <c r="E55" s="23" t="s">
        <v>367</v>
      </c>
      <c r="F55" s="106">
        <v>3.24</v>
      </c>
      <c r="G55" s="23" t="str">
        <f t="shared" si="4"/>
        <v>Giỏi</v>
      </c>
      <c r="H55" s="23">
        <v>81</v>
      </c>
      <c r="I55" s="23" t="str">
        <f t="shared" si="5"/>
        <v>Tốt</v>
      </c>
      <c r="J55" s="23" t="s">
        <v>20</v>
      </c>
      <c r="K55" s="27">
        <v>6750000</v>
      </c>
      <c r="L55" s="23"/>
    </row>
    <row r="56" spans="1:12" s="8" customFormat="1" ht="24.75" customHeight="1">
      <c r="A56" s="107">
        <v>40</v>
      </c>
      <c r="B56" s="105" t="s">
        <v>379</v>
      </c>
      <c r="C56" s="18" t="s">
        <v>26</v>
      </c>
      <c r="D56" s="23">
        <v>5093106336</v>
      </c>
      <c r="E56" s="23" t="s">
        <v>366</v>
      </c>
      <c r="F56" s="106">
        <v>3.21</v>
      </c>
      <c r="G56" s="23" t="str">
        <f t="shared" si="4"/>
        <v>Giỏi</v>
      </c>
      <c r="H56" s="23">
        <v>86</v>
      </c>
      <c r="I56" s="23" t="str">
        <f t="shared" si="5"/>
        <v>Tốt</v>
      </c>
      <c r="J56" s="23" t="s">
        <v>20</v>
      </c>
      <c r="K56" s="27">
        <v>6750000</v>
      </c>
      <c r="L56" s="23"/>
    </row>
    <row r="57" spans="1:12" s="8" customFormat="1" ht="24.75" customHeight="1">
      <c r="A57" s="107">
        <v>41</v>
      </c>
      <c r="B57" s="105" t="s">
        <v>393</v>
      </c>
      <c r="C57" s="18" t="s">
        <v>411</v>
      </c>
      <c r="D57" s="23">
        <v>5093106331</v>
      </c>
      <c r="E57" s="23" t="s">
        <v>366</v>
      </c>
      <c r="F57" s="106">
        <v>3.21</v>
      </c>
      <c r="G57" s="23" t="str">
        <f t="shared" si="4"/>
        <v>Giỏi</v>
      </c>
      <c r="H57" s="23">
        <v>89</v>
      </c>
      <c r="I57" s="23" t="str">
        <f t="shared" si="5"/>
        <v>Tốt</v>
      </c>
      <c r="J57" s="23" t="s">
        <v>20</v>
      </c>
      <c r="K57" s="27">
        <v>6750000</v>
      </c>
      <c r="L57" s="23"/>
    </row>
    <row r="58" spans="1:12" s="8" customFormat="1" ht="24.75" customHeight="1">
      <c r="A58" s="107">
        <v>42</v>
      </c>
      <c r="B58" s="105" t="s">
        <v>412</v>
      </c>
      <c r="C58" s="18" t="s">
        <v>34</v>
      </c>
      <c r="D58" s="23">
        <v>5093106351</v>
      </c>
      <c r="E58" s="23" t="s">
        <v>366</v>
      </c>
      <c r="F58" s="106">
        <v>3.5</v>
      </c>
      <c r="G58" s="23" t="str">
        <f t="shared" si="4"/>
        <v>Giỏi</v>
      </c>
      <c r="H58" s="23">
        <v>77</v>
      </c>
      <c r="I58" s="23" t="str">
        <f t="shared" si="5"/>
        <v>Khá</v>
      </c>
      <c r="J58" s="23" t="s">
        <v>21</v>
      </c>
      <c r="K58" s="27">
        <v>5625000</v>
      </c>
      <c r="L58" s="23"/>
    </row>
    <row r="59" spans="1:12" s="8" customFormat="1" ht="24.75" customHeight="1">
      <c r="A59" s="107">
        <v>43</v>
      </c>
      <c r="B59" s="105" t="s">
        <v>413</v>
      </c>
      <c r="C59" s="18" t="s">
        <v>29</v>
      </c>
      <c r="D59" s="23">
        <v>5093106390</v>
      </c>
      <c r="E59" s="23" t="s">
        <v>366</v>
      </c>
      <c r="F59" s="106">
        <v>3.13</v>
      </c>
      <c r="G59" s="23" t="str">
        <f t="shared" si="4"/>
        <v>Khá</v>
      </c>
      <c r="H59" s="23">
        <v>74</v>
      </c>
      <c r="I59" s="23" t="str">
        <f t="shared" si="5"/>
        <v>Khá</v>
      </c>
      <c r="J59" s="23" t="s">
        <v>21</v>
      </c>
      <c r="K59" s="27">
        <v>5625000</v>
      </c>
      <c r="L59" s="23"/>
    </row>
    <row r="60" spans="1:12" s="8" customFormat="1" ht="24.75" customHeight="1">
      <c r="A60" s="107">
        <v>44</v>
      </c>
      <c r="B60" s="105" t="s">
        <v>414</v>
      </c>
      <c r="C60" s="18" t="s">
        <v>402</v>
      </c>
      <c r="D60" s="23">
        <v>5093106416</v>
      </c>
      <c r="E60" s="23" t="s">
        <v>368</v>
      </c>
      <c r="F60" s="106">
        <v>3.08</v>
      </c>
      <c r="G60" s="23" t="str">
        <f t="shared" si="4"/>
        <v>Khá</v>
      </c>
      <c r="H60" s="23">
        <v>88</v>
      </c>
      <c r="I60" s="23" t="str">
        <f t="shared" si="5"/>
        <v>Tốt</v>
      </c>
      <c r="J60" s="23" t="s">
        <v>21</v>
      </c>
      <c r="K60" s="27">
        <v>5625000</v>
      </c>
      <c r="L60" s="23"/>
    </row>
    <row r="61" spans="1:12" s="8" customFormat="1" ht="24.75" customHeight="1">
      <c r="A61" s="107">
        <v>45</v>
      </c>
      <c r="B61" s="105" t="s">
        <v>416</v>
      </c>
      <c r="C61" s="18" t="s">
        <v>15</v>
      </c>
      <c r="D61" s="23">
        <v>5093106372</v>
      </c>
      <c r="E61" s="23" t="s">
        <v>366</v>
      </c>
      <c r="F61" s="23">
        <v>3.05</v>
      </c>
      <c r="G61" s="23" t="str">
        <f>IF(F61&gt;=3.6,"Xuất sắc",IF(F61&gt;=3.2,"Giỏi","Khá"))</f>
        <v>Khá</v>
      </c>
      <c r="H61" s="23">
        <v>81</v>
      </c>
      <c r="I61" s="23" t="str">
        <f t="shared" si="5"/>
        <v>Tốt</v>
      </c>
      <c r="J61" s="23" t="s">
        <v>21</v>
      </c>
      <c r="K61" s="27">
        <v>5625000</v>
      </c>
      <c r="L61" s="23"/>
    </row>
    <row r="62" spans="1:12" s="8" customFormat="1" ht="24.75" customHeight="1">
      <c r="A62" s="107">
        <v>46</v>
      </c>
      <c r="B62" s="105" t="s">
        <v>417</v>
      </c>
      <c r="C62" s="18" t="s">
        <v>370</v>
      </c>
      <c r="D62" s="23">
        <v>5093106413</v>
      </c>
      <c r="E62" s="23" t="s">
        <v>368</v>
      </c>
      <c r="F62" s="106">
        <v>3</v>
      </c>
      <c r="G62" s="23" t="str">
        <f>IF(F62&gt;=3.6,"Xuất sắc",IF(F62&gt;=3.2,"Giỏi","Khá"))</f>
        <v>Khá</v>
      </c>
      <c r="H62" s="23">
        <v>94</v>
      </c>
      <c r="I62" s="23" t="str">
        <f t="shared" si="5"/>
        <v>Xuất sắc</v>
      </c>
      <c r="J62" s="23" t="s">
        <v>21</v>
      </c>
      <c r="K62" s="27">
        <v>5625000</v>
      </c>
      <c r="L62" s="23"/>
    </row>
    <row r="63" spans="1:12" s="8" customFormat="1" ht="24.75" customHeight="1">
      <c r="A63" s="107">
        <v>47</v>
      </c>
      <c r="B63" s="105" t="s">
        <v>261</v>
      </c>
      <c r="C63" s="18" t="s">
        <v>370</v>
      </c>
      <c r="D63" s="23">
        <v>5093101520</v>
      </c>
      <c r="E63" s="23" t="s">
        <v>367</v>
      </c>
      <c r="F63" s="106">
        <v>3</v>
      </c>
      <c r="G63" s="23" t="str">
        <f>IF(F63&gt;=3.6,"Xuất sắc",IF(F63&gt;=3.2,"Giỏi","Khá"))</f>
        <v>Khá</v>
      </c>
      <c r="H63" s="23">
        <v>81</v>
      </c>
      <c r="I63" s="23" t="str">
        <f t="shared" si="5"/>
        <v>Tốt</v>
      </c>
      <c r="J63" s="23" t="s">
        <v>21</v>
      </c>
      <c r="K63" s="27">
        <v>5625000</v>
      </c>
      <c r="L63" s="23"/>
    </row>
    <row r="64" spans="1:12" ht="41.25" customHeight="1">
      <c r="A64" s="119" t="s">
        <v>87</v>
      </c>
      <c r="B64" s="121"/>
      <c r="C64" s="121"/>
      <c r="D64" s="121"/>
      <c r="E64" s="121"/>
      <c r="F64" s="121"/>
      <c r="G64" s="121"/>
      <c r="H64" s="121"/>
      <c r="I64" s="121"/>
      <c r="J64" s="121"/>
      <c r="K64" s="25">
        <f>SUM(K15:K63)</f>
        <v>338625000</v>
      </c>
      <c r="L64" s="26"/>
    </row>
  </sheetData>
  <sheetProtection/>
  <mergeCells count="25">
    <mergeCell ref="A64:J64"/>
    <mergeCell ref="L12:L13"/>
    <mergeCell ref="E1:L1"/>
    <mergeCell ref="E2:L2"/>
    <mergeCell ref="A6:L6"/>
    <mergeCell ref="A7:L7"/>
    <mergeCell ref="A8:L8"/>
    <mergeCell ref="A1:D1"/>
    <mergeCell ref="A2:D2"/>
    <mergeCell ref="A3:D3"/>
    <mergeCell ref="A10:L10"/>
    <mergeCell ref="A12:A13"/>
    <mergeCell ref="B12:C13"/>
    <mergeCell ref="D12:D13"/>
    <mergeCell ref="E12:E13"/>
    <mergeCell ref="F12:G12"/>
    <mergeCell ref="H12:I12"/>
    <mergeCell ref="J12:J13"/>
    <mergeCell ref="K12:K13"/>
    <mergeCell ref="B14:C14"/>
    <mergeCell ref="D14:J14"/>
    <mergeCell ref="B31:C31"/>
    <mergeCell ref="D31:J31"/>
    <mergeCell ref="B44:C44"/>
    <mergeCell ref="D44:J44"/>
  </mergeCells>
  <printOptions/>
  <pageMargins left="0.42" right="0.2" top="0.25" bottom="0.49" header="0.2" footer="0.2"/>
  <pageSetup horizontalDpi="600" verticalDpi="600" orientation="landscape" paperSize="9" scale="90" r:id="rId2"/>
  <headerFooter>
    <oddFooter xml:space="preserve">&amp;CViện Đào tạo Quốc tế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80" zoomScaleNormal="80" zoomScalePageLayoutView="0" workbookViewId="0" topLeftCell="A1">
      <selection activeCell="J40" activeCellId="2" sqref="J21 J28:J37 J40:J51"/>
    </sheetView>
  </sheetViews>
  <sheetFormatPr defaultColWidth="9.140625" defaultRowHeight="15"/>
  <cols>
    <col min="1" max="1" width="6.28125" style="4" bestFit="1" customWidth="1"/>
    <col min="2" max="2" width="25.57421875" style="4" customWidth="1"/>
    <col min="3" max="3" width="9.8515625" style="4" customWidth="1"/>
    <col min="4" max="4" width="15.421875" style="4" customWidth="1"/>
    <col min="5" max="5" width="13.28125" style="4" bestFit="1" customWidth="1"/>
    <col min="6" max="6" width="8.57421875" style="15" customWidth="1"/>
    <col min="7" max="7" width="13.140625" style="4" customWidth="1"/>
    <col min="8" max="8" width="8.57421875" style="4" customWidth="1"/>
    <col min="9" max="9" width="12.7109375" style="4" customWidth="1"/>
    <col min="10" max="10" width="13.421875" style="4" customWidth="1"/>
    <col min="11" max="11" width="14.57421875" style="4" customWidth="1"/>
    <col min="12" max="12" width="13.140625" style="4" customWidth="1"/>
    <col min="13" max="16384" width="9.140625" style="4" customWidth="1"/>
  </cols>
  <sheetData>
    <row r="1" spans="1:12" s="1" customFormat="1" ht="18.75">
      <c r="A1" s="126" t="s">
        <v>0</v>
      </c>
      <c r="B1" s="126"/>
      <c r="C1" s="126"/>
      <c r="D1" s="126"/>
      <c r="E1" s="122" t="s">
        <v>1</v>
      </c>
      <c r="F1" s="122"/>
      <c r="G1" s="122"/>
      <c r="H1" s="122"/>
      <c r="I1" s="122"/>
      <c r="J1" s="122"/>
      <c r="K1" s="122"/>
      <c r="L1" s="122"/>
    </row>
    <row r="2" spans="1:12" s="1" customFormat="1" ht="18.75">
      <c r="A2" s="122" t="s">
        <v>2</v>
      </c>
      <c r="B2" s="122"/>
      <c r="C2" s="122"/>
      <c r="D2" s="122"/>
      <c r="E2" s="122" t="s">
        <v>3</v>
      </c>
      <c r="F2" s="122"/>
      <c r="G2" s="122"/>
      <c r="H2" s="122"/>
      <c r="I2" s="122"/>
      <c r="J2" s="122"/>
      <c r="K2" s="122"/>
      <c r="L2" s="122"/>
    </row>
    <row r="3" spans="1:11" s="1" customFormat="1" ht="18.75">
      <c r="A3" s="122" t="s">
        <v>4</v>
      </c>
      <c r="B3" s="122"/>
      <c r="C3" s="122"/>
      <c r="D3" s="122"/>
      <c r="E3" s="2"/>
      <c r="F3" s="14"/>
      <c r="G3" s="2"/>
      <c r="H3" s="2"/>
      <c r="I3" s="2"/>
      <c r="J3" s="2"/>
      <c r="K3" s="2"/>
    </row>
    <row r="4" spans="1:4" ht="16.5">
      <c r="A4" s="6"/>
      <c r="B4" s="6"/>
      <c r="C4" s="6"/>
      <c r="D4" s="6"/>
    </row>
    <row r="5" spans="1:4" ht="16.5">
      <c r="A5" s="6"/>
      <c r="B5" s="6"/>
      <c r="C5" s="6"/>
      <c r="D5" s="6"/>
    </row>
    <row r="6" spans="1:12" s="1" customFormat="1" ht="18.75">
      <c r="A6" s="122" t="str">
        <f>DTQT!A6</f>
        <v>DANH SÁCH SINH VIÊN ĐẠT HỌC BỔNG KHUYẾN KHÍCH HỌC TẬP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2" s="1" customFormat="1" ht="18.75">
      <c r="A7" s="122" t="str">
        <f>DTQT!A7</f>
        <v>HỌC KỲ I NĂM HỌC 2018 - 2019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12" s="1" customFormat="1" ht="33" customHeight="1">
      <c r="A8" s="125" t="str">
        <f>DTQT!A8</f>
        <v>(Ban hành kèm theo Quyết dịnh số:  741/QĐ-HVCSPT ngày 09 tháng 09 năm 2019 của Giám đốc Học viện )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</row>
    <row r="9" spans="1:10" s="1" customFormat="1" ht="16.5" customHeight="1">
      <c r="A9" s="7"/>
      <c r="B9" s="7"/>
      <c r="C9" s="7"/>
      <c r="D9" s="7"/>
      <c r="E9" s="7"/>
      <c r="F9" s="16"/>
      <c r="G9" s="7"/>
      <c r="H9" s="7"/>
      <c r="I9" s="7"/>
      <c r="J9" s="7"/>
    </row>
    <row r="10" spans="1:12" s="1" customFormat="1" ht="18.75">
      <c r="A10" s="122" t="s">
        <v>83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</row>
    <row r="11" ht="16.5" customHeight="1"/>
    <row r="12" spans="1:12" s="3" customFormat="1" ht="42.75" customHeight="1">
      <c r="A12" s="123" t="s">
        <v>5</v>
      </c>
      <c r="B12" s="123" t="s">
        <v>6</v>
      </c>
      <c r="C12" s="123"/>
      <c r="D12" s="123" t="s">
        <v>7</v>
      </c>
      <c r="E12" s="123" t="s">
        <v>8</v>
      </c>
      <c r="F12" s="124" t="s">
        <v>210</v>
      </c>
      <c r="G12" s="124"/>
      <c r="H12" s="124" t="s">
        <v>199</v>
      </c>
      <c r="I12" s="124"/>
      <c r="J12" s="124" t="s">
        <v>11</v>
      </c>
      <c r="K12" s="123" t="s">
        <v>79</v>
      </c>
      <c r="L12" s="123" t="s">
        <v>44</v>
      </c>
    </row>
    <row r="13" spans="1:12" s="3" customFormat="1" ht="29.25" customHeight="1">
      <c r="A13" s="123"/>
      <c r="B13" s="123"/>
      <c r="C13" s="123"/>
      <c r="D13" s="123"/>
      <c r="E13" s="123"/>
      <c r="F13" s="17" t="s">
        <v>9</v>
      </c>
      <c r="G13" s="5" t="s">
        <v>10</v>
      </c>
      <c r="H13" s="5" t="s">
        <v>9</v>
      </c>
      <c r="I13" s="5" t="s">
        <v>10</v>
      </c>
      <c r="J13" s="124"/>
      <c r="K13" s="123"/>
      <c r="L13" s="123"/>
    </row>
    <row r="14" spans="1:12" s="8" customFormat="1" ht="24.75" customHeight="1">
      <c r="A14" s="34"/>
      <c r="B14" s="119" t="s">
        <v>25</v>
      </c>
      <c r="C14" s="119"/>
      <c r="D14" s="134"/>
      <c r="E14" s="134"/>
      <c r="F14" s="134"/>
      <c r="G14" s="134"/>
      <c r="H14" s="134"/>
      <c r="I14" s="134"/>
      <c r="J14" s="134"/>
      <c r="K14" s="28"/>
      <c r="L14" s="28"/>
    </row>
    <row r="15" spans="1:12" s="8" customFormat="1" ht="24.75" customHeight="1">
      <c r="A15" s="34">
        <v>1</v>
      </c>
      <c r="B15" s="61" t="s">
        <v>62</v>
      </c>
      <c r="C15" s="61" t="s">
        <v>32</v>
      </c>
      <c r="D15" s="62" t="s">
        <v>89</v>
      </c>
      <c r="E15" s="63" t="s">
        <v>221</v>
      </c>
      <c r="F15" s="64">
        <v>4</v>
      </c>
      <c r="G15" s="63" t="s">
        <v>13</v>
      </c>
      <c r="H15" s="63">
        <v>94</v>
      </c>
      <c r="I15" s="63" t="s">
        <v>13</v>
      </c>
      <c r="J15" s="63" t="s">
        <v>13</v>
      </c>
      <c r="K15" s="65">
        <v>5250000</v>
      </c>
      <c r="L15" s="28"/>
    </row>
    <row r="16" spans="1:12" s="8" customFormat="1" ht="24.75" customHeight="1">
      <c r="A16" s="34">
        <v>2</v>
      </c>
      <c r="B16" s="40" t="s">
        <v>97</v>
      </c>
      <c r="C16" s="40" t="s">
        <v>38</v>
      </c>
      <c r="D16" s="62" t="s">
        <v>88</v>
      </c>
      <c r="E16" s="63" t="s">
        <v>222</v>
      </c>
      <c r="F16" s="64">
        <v>3.88</v>
      </c>
      <c r="G16" s="63" t="s">
        <v>13</v>
      </c>
      <c r="H16" s="63">
        <v>90</v>
      </c>
      <c r="I16" s="63" t="s">
        <v>13</v>
      </c>
      <c r="J16" s="63" t="s">
        <v>13</v>
      </c>
      <c r="K16" s="65">
        <v>5250000</v>
      </c>
      <c r="L16" s="28"/>
    </row>
    <row r="17" spans="1:12" s="8" customFormat="1" ht="24.75" customHeight="1">
      <c r="A17" s="34">
        <v>3</v>
      </c>
      <c r="B17" s="40" t="s">
        <v>86</v>
      </c>
      <c r="C17" s="40" t="s">
        <v>36</v>
      </c>
      <c r="D17" s="62" t="s">
        <v>217</v>
      </c>
      <c r="E17" s="63" t="s">
        <v>221</v>
      </c>
      <c r="F17" s="64">
        <v>3.81</v>
      </c>
      <c r="G17" s="63" t="s">
        <v>13</v>
      </c>
      <c r="H17" s="63">
        <v>92</v>
      </c>
      <c r="I17" s="63" t="s">
        <v>13</v>
      </c>
      <c r="J17" s="63" t="s">
        <v>13</v>
      </c>
      <c r="K17" s="65">
        <v>5250000</v>
      </c>
      <c r="L17" s="28"/>
    </row>
    <row r="18" spans="1:12" s="8" customFormat="1" ht="24.75" customHeight="1">
      <c r="A18" s="34">
        <v>4</v>
      </c>
      <c r="B18" s="40" t="s">
        <v>17</v>
      </c>
      <c r="C18" s="40" t="s">
        <v>29</v>
      </c>
      <c r="D18" s="62" t="s">
        <v>218</v>
      </c>
      <c r="E18" s="63" t="s">
        <v>222</v>
      </c>
      <c r="F18" s="64">
        <v>3.74</v>
      </c>
      <c r="G18" s="63" t="s">
        <v>13</v>
      </c>
      <c r="H18" s="63">
        <v>91</v>
      </c>
      <c r="I18" s="63" t="s">
        <v>13</v>
      </c>
      <c r="J18" s="63" t="s">
        <v>13</v>
      </c>
      <c r="K18" s="65">
        <v>5250000</v>
      </c>
      <c r="L18" s="28"/>
    </row>
    <row r="19" spans="1:12" s="8" customFormat="1" ht="24.75" customHeight="1">
      <c r="A19" s="34">
        <v>5</v>
      </c>
      <c r="B19" s="40" t="s">
        <v>214</v>
      </c>
      <c r="C19" s="40" t="s">
        <v>39</v>
      </c>
      <c r="D19" s="62" t="s">
        <v>90</v>
      </c>
      <c r="E19" s="63" t="s">
        <v>221</v>
      </c>
      <c r="F19" s="64">
        <v>3.72</v>
      </c>
      <c r="G19" s="63" t="s">
        <v>13</v>
      </c>
      <c r="H19" s="63">
        <v>90</v>
      </c>
      <c r="I19" s="63" t="s">
        <v>13</v>
      </c>
      <c r="J19" s="63" t="s">
        <v>13</v>
      </c>
      <c r="K19" s="65">
        <v>5250000</v>
      </c>
      <c r="L19" s="28"/>
    </row>
    <row r="20" spans="1:12" s="8" customFormat="1" ht="24.75" customHeight="1">
      <c r="A20" s="34">
        <v>6</v>
      </c>
      <c r="B20" s="40" t="s">
        <v>215</v>
      </c>
      <c r="C20" s="40" t="s">
        <v>129</v>
      </c>
      <c r="D20" s="62" t="s">
        <v>219</v>
      </c>
      <c r="E20" s="63" t="s">
        <v>221</v>
      </c>
      <c r="F20" s="64">
        <v>3.68</v>
      </c>
      <c r="G20" s="63" t="s">
        <v>13</v>
      </c>
      <c r="H20" s="63">
        <v>90</v>
      </c>
      <c r="I20" s="63" t="s">
        <v>13</v>
      </c>
      <c r="J20" s="63" t="s">
        <v>13</v>
      </c>
      <c r="K20" s="65">
        <v>5250000</v>
      </c>
      <c r="L20" s="28"/>
    </row>
    <row r="21" spans="1:12" s="8" customFormat="1" ht="24.75" customHeight="1">
      <c r="A21" s="57">
        <v>7</v>
      </c>
      <c r="B21" s="40" t="s">
        <v>216</v>
      </c>
      <c r="C21" s="40" t="s">
        <v>23</v>
      </c>
      <c r="D21" s="62" t="s">
        <v>220</v>
      </c>
      <c r="E21" s="63" t="s">
        <v>222</v>
      </c>
      <c r="F21" s="64">
        <v>3.91</v>
      </c>
      <c r="G21" s="63" t="s">
        <v>13</v>
      </c>
      <c r="H21" s="63">
        <v>84</v>
      </c>
      <c r="I21" s="63" t="s">
        <v>20</v>
      </c>
      <c r="J21" s="63" t="s">
        <v>20</v>
      </c>
      <c r="K21" s="65">
        <v>4500000</v>
      </c>
      <c r="L21" s="28"/>
    </row>
    <row r="22" spans="1:12" s="8" customFormat="1" ht="24.75" customHeight="1">
      <c r="A22" s="34"/>
      <c r="B22" s="119" t="s">
        <v>66</v>
      </c>
      <c r="C22" s="119"/>
      <c r="D22" s="121"/>
      <c r="E22" s="121"/>
      <c r="F22" s="121"/>
      <c r="G22" s="121"/>
      <c r="H22" s="121"/>
      <c r="I22" s="121"/>
      <c r="J22" s="121"/>
      <c r="K22" s="27"/>
      <c r="L22" s="28"/>
    </row>
    <row r="23" spans="1:12" s="8" customFormat="1" ht="24.75" customHeight="1">
      <c r="A23" s="57">
        <v>8</v>
      </c>
      <c r="B23" s="66" t="s">
        <v>238</v>
      </c>
      <c r="C23" s="40" t="s">
        <v>71</v>
      </c>
      <c r="D23" s="62" t="s">
        <v>94</v>
      </c>
      <c r="E23" s="63" t="s">
        <v>231</v>
      </c>
      <c r="F23" s="64">
        <v>4</v>
      </c>
      <c r="G23" s="63" t="s">
        <v>13</v>
      </c>
      <c r="H23" s="63">
        <v>92</v>
      </c>
      <c r="I23" s="63" t="s">
        <v>13</v>
      </c>
      <c r="J23" s="63" t="s">
        <v>13</v>
      </c>
      <c r="K23" s="67">
        <v>5250000</v>
      </c>
      <c r="L23" s="28"/>
    </row>
    <row r="24" spans="1:12" s="8" customFormat="1" ht="24.75" customHeight="1">
      <c r="A24" s="57">
        <v>9</v>
      </c>
      <c r="B24" s="66" t="s">
        <v>239</v>
      </c>
      <c r="C24" s="40" t="s">
        <v>23</v>
      </c>
      <c r="D24" s="62" t="s">
        <v>96</v>
      </c>
      <c r="E24" s="63" t="s">
        <v>231</v>
      </c>
      <c r="F24" s="64">
        <v>3.95</v>
      </c>
      <c r="G24" s="63" t="s">
        <v>13</v>
      </c>
      <c r="H24" s="63">
        <v>91</v>
      </c>
      <c r="I24" s="63" t="s">
        <v>13</v>
      </c>
      <c r="J24" s="63" t="s">
        <v>13</v>
      </c>
      <c r="K24" s="67">
        <v>5250000</v>
      </c>
      <c r="L24" s="28"/>
    </row>
    <row r="25" spans="1:12" s="8" customFormat="1" ht="24.75" customHeight="1">
      <c r="A25" s="57">
        <v>10</v>
      </c>
      <c r="B25" s="66" t="s">
        <v>99</v>
      </c>
      <c r="C25" s="40" t="s">
        <v>39</v>
      </c>
      <c r="D25" s="62" t="s">
        <v>95</v>
      </c>
      <c r="E25" s="63" t="s">
        <v>231</v>
      </c>
      <c r="F25" s="64">
        <v>3.83</v>
      </c>
      <c r="G25" s="63" t="s">
        <v>13</v>
      </c>
      <c r="H25" s="63">
        <v>90</v>
      </c>
      <c r="I25" s="63" t="s">
        <v>13</v>
      </c>
      <c r="J25" s="63" t="s">
        <v>13</v>
      </c>
      <c r="K25" s="67">
        <v>5250000</v>
      </c>
      <c r="L25" s="28"/>
    </row>
    <row r="26" spans="1:12" s="8" customFormat="1" ht="24.75" customHeight="1">
      <c r="A26" s="57">
        <v>11</v>
      </c>
      <c r="B26" s="66" t="s">
        <v>100</v>
      </c>
      <c r="C26" s="40" t="s">
        <v>38</v>
      </c>
      <c r="D26" s="62" t="s">
        <v>93</v>
      </c>
      <c r="E26" s="63" t="s">
        <v>231</v>
      </c>
      <c r="F26" s="64">
        <v>3.74</v>
      </c>
      <c r="G26" s="63" t="s">
        <v>13</v>
      </c>
      <c r="H26" s="63">
        <v>90</v>
      </c>
      <c r="I26" s="63" t="s">
        <v>13</v>
      </c>
      <c r="J26" s="63" t="s">
        <v>13</v>
      </c>
      <c r="K26" s="67">
        <v>5250000</v>
      </c>
      <c r="L26" s="28"/>
    </row>
    <row r="27" spans="1:12" s="8" customFormat="1" ht="24.75" customHeight="1">
      <c r="A27" s="57">
        <v>12</v>
      </c>
      <c r="B27" s="66" t="s">
        <v>240</v>
      </c>
      <c r="C27" s="40" t="s">
        <v>234</v>
      </c>
      <c r="D27" s="62" t="s">
        <v>223</v>
      </c>
      <c r="E27" s="63" t="s">
        <v>232</v>
      </c>
      <c r="F27" s="64">
        <v>3.68</v>
      </c>
      <c r="G27" s="63" t="s">
        <v>13</v>
      </c>
      <c r="H27" s="63">
        <v>91</v>
      </c>
      <c r="I27" s="63" t="s">
        <v>13</v>
      </c>
      <c r="J27" s="63" t="s">
        <v>13</v>
      </c>
      <c r="K27" s="67">
        <v>5250000</v>
      </c>
      <c r="L27" s="28"/>
    </row>
    <row r="28" spans="1:12" s="8" customFormat="1" ht="24.75" customHeight="1">
      <c r="A28" s="57">
        <v>13</v>
      </c>
      <c r="B28" s="66" t="s">
        <v>241</v>
      </c>
      <c r="C28" s="40" t="s">
        <v>36</v>
      </c>
      <c r="D28" s="62" t="s">
        <v>91</v>
      </c>
      <c r="E28" s="63" t="s">
        <v>233</v>
      </c>
      <c r="F28" s="64">
        <v>4</v>
      </c>
      <c r="G28" s="63" t="s">
        <v>13</v>
      </c>
      <c r="H28" s="63">
        <v>89</v>
      </c>
      <c r="I28" s="63" t="s">
        <v>20</v>
      </c>
      <c r="J28" s="63" t="s">
        <v>20</v>
      </c>
      <c r="K28" s="67">
        <v>4500000</v>
      </c>
      <c r="L28" s="28"/>
    </row>
    <row r="29" spans="1:12" s="8" customFormat="1" ht="24.75" customHeight="1">
      <c r="A29" s="57">
        <v>14</v>
      </c>
      <c r="B29" s="66" t="s">
        <v>98</v>
      </c>
      <c r="C29" s="40" t="s">
        <v>72</v>
      </c>
      <c r="D29" s="62" t="s">
        <v>92</v>
      </c>
      <c r="E29" s="63" t="s">
        <v>233</v>
      </c>
      <c r="F29" s="64">
        <v>3.92</v>
      </c>
      <c r="G29" s="63" t="s">
        <v>13</v>
      </c>
      <c r="H29" s="63">
        <v>89</v>
      </c>
      <c r="I29" s="63" t="s">
        <v>20</v>
      </c>
      <c r="J29" s="63" t="s">
        <v>20</v>
      </c>
      <c r="K29" s="67">
        <v>4500000</v>
      </c>
      <c r="L29" s="28"/>
    </row>
    <row r="30" spans="1:12" s="8" customFormat="1" ht="24.75" customHeight="1">
      <c r="A30" s="57">
        <v>15</v>
      </c>
      <c r="B30" s="66" t="s">
        <v>242</v>
      </c>
      <c r="C30" s="40" t="s">
        <v>34</v>
      </c>
      <c r="D30" s="62" t="s">
        <v>224</v>
      </c>
      <c r="E30" s="63" t="s">
        <v>232</v>
      </c>
      <c r="F30" s="64">
        <v>3.85</v>
      </c>
      <c r="G30" s="63" t="s">
        <v>13</v>
      </c>
      <c r="H30" s="63">
        <v>89</v>
      </c>
      <c r="I30" s="63" t="s">
        <v>20</v>
      </c>
      <c r="J30" s="63" t="s">
        <v>20</v>
      </c>
      <c r="K30" s="67">
        <v>4500000</v>
      </c>
      <c r="L30" s="28"/>
    </row>
    <row r="31" spans="1:12" s="8" customFormat="1" ht="24.75" customHeight="1">
      <c r="A31" s="57">
        <v>16</v>
      </c>
      <c r="B31" s="66" t="s">
        <v>243</v>
      </c>
      <c r="C31" s="40" t="s">
        <v>64</v>
      </c>
      <c r="D31" s="62" t="s">
        <v>225</v>
      </c>
      <c r="E31" s="63" t="s">
        <v>231</v>
      </c>
      <c r="F31" s="64">
        <v>3.83</v>
      </c>
      <c r="G31" s="63" t="s">
        <v>13</v>
      </c>
      <c r="H31" s="63">
        <v>86</v>
      </c>
      <c r="I31" s="63" t="s">
        <v>20</v>
      </c>
      <c r="J31" s="63" t="s">
        <v>20</v>
      </c>
      <c r="K31" s="67">
        <v>4500000</v>
      </c>
      <c r="L31" s="28"/>
    </row>
    <row r="32" spans="1:12" s="8" customFormat="1" ht="24.75" customHeight="1">
      <c r="A32" s="57">
        <v>17</v>
      </c>
      <c r="B32" s="66" t="s">
        <v>244</v>
      </c>
      <c r="C32" s="40" t="s">
        <v>32</v>
      </c>
      <c r="D32" s="62" t="s">
        <v>226</v>
      </c>
      <c r="E32" s="63" t="s">
        <v>231</v>
      </c>
      <c r="F32" s="64">
        <v>3.83</v>
      </c>
      <c r="G32" s="63" t="s">
        <v>13</v>
      </c>
      <c r="H32" s="63">
        <v>89</v>
      </c>
      <c r="I32" s="63" t="s">
        <v>20</v>
      </c>
      <c r="J32" s="63" t="s">
        <v>20</v>
      </c>
      <c r="K32" s="67">
        <v>4500000</v>
      </c>
      <c r="L32" s="28"/>
    </row>
    <row r="33" spans="1:12" s="8" customFormat="1" ht="24.75" customHeight="1">
      <c r="A33" s="57">
        <v>18</v>
      </c>
      <c r="B33" s="66" t="s">
        <v>245</v>
      </c>
      <c r="C33" s="40" t="s">
        <v>40</v>
      </c>
      <c r="D33" s="62" t="s">
        <v>121</v>
      </c>
      <c r="E33" s="63" t="s">
        <v>232</v>
      </c>
      <c r="F33" s="64">
        <v>3.8</v>
      </c>
      <c r="G33" s="63" t="s">
        <v>13</v>
      </c>
      <c r="H33" s="63">
        <v>88</v>
      </c>
      <c r="I33" s="63" t="s">
        <v>20</v>
      </c>
      <c r="J33" s="63" t="s">
        <v>20</v>
      </c>
      <c r="K33" s="67">
        <v>4500000</v>
      </c>
      <c r="L33" s="28"/>
    </row>
    <row r="34" spans="1:12" s="8" customFormat="1" ht="24.75" customHeight="1">
      <c r="A34" s="57">
        <v>19</v>
      </c>
      <c r="B34" s="66" t="s">
        <v>246</v>
      </c>
      <c r="C34" s="40" t="s">
        <v>235</v>
      </c>
      <c r="D34" s="62" t="s">
        <v>227</v>
      </c>
      <c r="E34" s="63" t="s">
        <v>232</v>
      </c>
      <c r="F34" s="64">
        <v>3.74</v>
      </c>
      <c r="G34" s="63" t="s">
        <v>13</v>
      </c>
      <c r="H34" s="63">
        <v>83</v>
      </c>
      <c r="I34" s="63" t="s">
        <v>20</v>
      </c>
      <c r="J34" s="63" t="s">
        <v>20</v>
      </c>
      <c r="K34" s="67">
        <v>4500000</v>
      </c>
      <c r="L34" s="28"/>
    </row>
    <row r="35" spans="1:12" s="8" customFormat="1" ht="24.75" customHeight="1">
      <c r="A35" s="57">
        <v>20</v>
      </c>
      <c r="B35" s="66" t="s">
        <v>17</v>
      </c>
      <c r="C35" s="40" t="s">
        <v>236</v>
      </c>
      <c r="D35" s="62" t="s">
        <v>228</v>
      </c>
      <c r="E35" s="63" t="s">
        <v>232</v>
      </c>
      <c r="F35" s="64">
        <v>3.74</v>
      </c>
      <c r="G35" s="63" t="s">
        <v>13</v>
      </c>
      <c r="H35" s="63">
        <v>89</v>
      </c>
      <c r="I35" s="63" t="s">
        <v>20</v>
      </c>
      <c r="J35" s="63" t="s">
        <v>20</v>
      </c>
      <c r="K35" s="67">
        <v>4500000</v>
      </c>
      <c r="L35" s="28"/>
    </row>
    <row r="36" spans="1:12" s="8" customFormat="1" ht="24.75" customHeight="1">
      <c r="A36" s="57">
        <v>21</v>
      </c>
      <c r="B36" s="66" t="s">
        <v>247</v>
      </c>
      <c r="C36" s="40" t="s">
        <v>237</v>
      </c>
      <c r="D36" s="62" t="s">
        <v>229</v>
      </c>
      <c r="E36" s="63" t="s">
        <v>233</v>
      </c>
      <c r="F36" s="64">
        <v>3.72</v>
      </c>
      <c r="G36" s="63" t="s">
        <v>13</v>
      </c>
      <c r="H36" s="63">
        <v>88</v>
      </c>
      <c r="I36" s="63" t="s">
        <v>20</v>
      </c>
      <c r="J36" s="63" t="s">
        <v>20</v>
      </c>
      <c r="K36" s="67">
        <v>4500000</v>
      </c>
      <c r="L36" s="28"/>
    </row>
    <row r="37" spans="1:12" s="8" customFormat="1" ht="24.75" customHeight="1">
      <c r="A37" s="57">
        <v>22</v>
      </c>
      <c r="B37" s="68" t="s">
        <v>248</v>
      </c>
      <c r="C37" s="40" t="s">
        <v>28</v>
      </c>
      <c r="D37" s="69" t="s">
        <v>230</v>
      </c>
      <c r="E37" s="70" t="s">
        <v>232</v>
      </c>
      <c r="F37" s="71">
        <v>3.7</v>
      </c>
      <c r="G37" s="63" t="s">
        <v>13</v>
      </c>
      <c r="H37" s="70">
        <v>89</v>
      </c>
      <c r="I37" s="63" t="s">
        <v>20</v>
      </c>
      <c r="J37" s="63" t="s">
        <v>20</v>
      </c>
      <c r="K37" s="67">
        <v>4500000</v>
      </c>
      <c r="L37" s="28"/>
    </row>
    <row r="38" spans="1:12" s="8" customFormat="1" ht="24.75" customHeight="1">
      <c r="A38" s="34"/>
      <c r="B38" s="130" t="s">
        <v>135</v>
      </c>
      <c r="C38" s="130"/>
      <c r="D38" s="131"/>
      <c r="E38" s="132"/>
      <c r="F38" s="132"/>
      <c r="G38" s="132"/>
      <c r="H38" s="132"/>
      <c r="I38" s="132"/>
      <c r="J38" s="133"/>
      <c r="K38" s="27"/>
      <c r="L38" s="28"/>
    </row>
    <row r="39" spans="1:12" s="8" customFormat="1" ht="24.75" customHeight="1">
      <c r="A39" s="34">
        <v>23</v>
      </c>
      <c r="B39" s="66" t="s">
        <v>130</v>
      </c>
      <c r="C39" s="40" t="s">
        <v>67</v>
      </c>
      <c r="D39" s="62" t="s">
        <v>122</v>
      </c>
      <c r="E39" s="63" t="s">
        <v>256</v>
      </c>
      <c r="F39" s="63">
        <v>3.78</v>
      </c>
      <c r="G39" s="63" t="s">
        <v>13</v>
      </c>
      <c r="H39" s="63">
        <v>90</v>
      </c>
      <c r="I39" s="63" t="s">
        <v>13</v>
      </c>
      <c r="J39" s="63" t="s">
        <v>13</v>
      </c>
      <c r="K39" s="67">
        <v>5250000</v>
      </c>
      <c r="L39" s="28"/>
    </row>
    <row r="40" spans="1:12" s="8" customFormat="1" ht="24.75" customHeight="1">
      <c r="A40" s="34">
        <v>24</v>
      </c>
      <c r="B40" s="66" t="s">
        <v>131</v>
      </c>
      <c r="C40" s="41" t="s">
        <v>32</v>
      </c>
      <c r="D40" s="62" t="s">
        <v>124</v>
      </c>
      <c r="E40" s="63" t="s">
        <v>257</v>
      </c>
      <c r="F40" s="63">
        <v>3.87</v>
      </c>
      <c r="G40" s="63" t="s">
        <v>13</v>
      </c>
      <c r="H40" s="63">
        <v>82</v>
      </c>
      <c r="I40" s="63" t="s">
        <v>20</v>
      </c>
      <c r="J40" s="63" t="s">
        <v>20</v>
      </c>
      <c r="K40" s="67">
        <v>4500000</v>
      </c>
      <c r="L40" s="28"/>
    </row>
    <row r="41" spans="1:12" s="8" customFormat="1" ht="24.75" customHeight="1">
      <c r="A41" s="57">
        <v>25</v>
      </c>
      <c r="B41" s="66" t="s">
        <v>132</v>
      </c>
      <c r="C41" s="41" t="s">
        <v>32</v>
      </c>
      <c r="D41" s="62" t="s">
        <v>125</v>
      </c>
      <c r="E41" s="63" t="s">
        <v>256</v>
      </c>
      <c r="F41" s="63">
        <v>3.85</v>
      </c>
      <c r="G41" s="63" t="s">
        <v>13</v>
      </c>
      <c r="H41" s="63">
        <v>88</v>
      </c>
      <c r="I41" s="63" t="s">
        <v>20</v>
      </c>
      <c r="J41" s="63" t="s">
        <v>20</v>
      </c>
      <c r="K41" s="67">
        <v>4500000</v>
      </c>
      <c r="L41" s="28"/>
    </row>
    <row r="42" spans="1:12" s="8" customFormat="1" ht="24.75" customHeight="1">
      <c r="A42" s="57">
        <v>26</v>
      </c>
      <c r="B42" s="66" t="s">
        <v>260</v>
      </c>
      <c r="C42" s="41" t="s">
        <v>26</v>
      </c>
      <c r="D42" s="62" t="s">
        <v>249</v>
      </c>
      <c r="E42" s="63" t="s">
        <v>257</v>
      </c>
      <c r="F42" s="63">
        <v>3.82</v>
      </c>
      <c r="G42" s="63" t="s">
        <v>13</v>
      </c>
      <c r="H42" s="63">
        <v>85</v>
      </c>
      <c r="I42" s="63" t="s">
        <v>20</v>
      </c>
      <c r="J42" s="63" t="s">
        <v>20</v>
      </c>
      <c r="K42" s="67">
        <v>4500000</v>
      </c>
      <c r="L42" s="28"/>
    </row>
    <row r="43" spans="1:12" s="8" customFormat="1" ht="24.75" customHeight="1">
      <c r="A43" s="57">
        <v>27</v>
      </c>
      <c r="B43" s="66" t="s">
        <v>59</v>
      </c>
      <c r="C43" s="41" t="s">
        <v>51</v>
      </c>
      <c r="D43" s="62" t="s">
        <v>250</v>
      </c>
      <c r="E43" s="63" t="s">
        <v>258</v>
      </c>
      <c r="F43" s="63">
        <v>3.72</v>
      </c>
      <c r="G43" s="63" t="s">
        <v>13</v>
      </c>
      <c r="H43" s="63">
        <v>86</v>
      </c>
      <c r="I43" s="63" t="s">
        <v>20</v>
      </c>
      <c r="J43" s="63" t="s">
        <v>20</v>
      </c>
      <c r="K43" s="67">
        <v>4500000</v>
      </c>
      <c r="L43" s="28"/>
    </row>
    <row r="44" spans="1:12" s="8" customFormat="1" ht="24.75" customHeight="1">
      <c r="A44" s="57">
        <v>28</v>
      </c>
      <c r="B44" s="66" t="s">
        <v>134</v>
      </c>
      <c r="C44" s="41" t="s">
        <v>36</v>
      </c>
      <c r="D44" s="62" t="s">
        <v>127</v>
      </c>
      <c r="E44" s="63" t="s">
        <v>257</v>
      </c>
      <c r="F44" s="63">
        <v>3.65</v>
      </c>
      <c r="G44" s="63" t="s">
        <v>13</v>
      </c>
      <c r="H44" s="63">
        <v>78</v>
      </c>
      <c r="I44" s="63" t="s">
        <v>21</v>
      </c>
      <c r="J44" s="63" t="s">
        <v>20</v>
      </c>
      <c r="K44" s="67">
        <v>4500000</v>
      </c>
      <c r="L44" s="28"/>
    </row>
    <row r="45" spans="1:12" s="8" customFormat="1" ht="24.75" customHeight="1">
      <c r="A45" s="57">
        <v>29</v>
      </c>
      <c r="B45" s="66" t="s">
        <v>133</v>
      </c>
      <c r="C45" s="41" t="s">
        <v>33</v>
      </c>
      <c r="D45" s="62" t="s">
        <v>126</v>
      </c>
      <c r="E45" s="63" t="s">
        <v>257</v>
      </c>
      <c r="F45" s="63">
        <v>3.63</v>
      </c>
      <c r="G45" s="63" t="s">
        <v>13</v>
      </c>
      <c r="H45" s="63">
        <v>82</v>
      </c>
      <c r="I45" s="63" t="s">
        <v>20</v>
      </c>
      <c r="J45" s="63" t="s">
        <v>20</v>
      </c>
      <c r="K45" s="67">
        <v>4500000</v>
      </c>
      <c r="L45" s="28"/>
    </row>
    <row r="46" spans="1:12" s="8" customFormat="1" ht="24.75" customHeight="1">
      <c r="A46" s="57">
        <v>30</v>
      </c>
      <c r="B46" s="66" t="s">
        <v>261</v>
      </c>
      <c r="C46" s="41" t="s">
        <v>53</v>
      </c>
      <c r="D46" s="62" t="s">
        <v>251</v>
      </c>
      <c r="E46" s="63" t="s">
        <v>256</v>
      </c>
      <c r="F46" s="63">
        <v>3.58</v>
      </c>
      <c r="G46" s="63" t="s">
        <v>20</v>
      </c>
      <c r="H46" s="63">
        <v>82</v>
      </c>
      <c r="I46" s="63" t="s">
        <v>20</v>
      </c>
      <c r="J46" s="63" t="s">
        <v>20</v>
      </c>
      <c r="K46" s="67">
        <v>4500000</v>
      </c>
      <c r="L46" s="28"/>
    </row>
    <row r="47" spans="1:12" s="8" customFormat="1" ht="24.75" customHeight="1">
      <c r="A47" s="57">
        <v>31</v>
      </c>
      <c r="B47" s="66" t="s">
        <v>262</v>
      </c>
      <c r="C47" s="41" t="s">
        <v>114</v>
      </c>
      <c r="D47" s="62" t="s">
        <v>123</v>
      </c>
      <c r="E47" s="63" t="s">
        <v>256</v>
      </c>
      <c r="F47" s="63">
        <v>3.56</v>
      </c>
      <c r="G47" s="63" t="s">
        <v>20</v>
      </c>
      <c r="H47" s="63">
        <v>87</v>
      </c>
      <c r="I47" s="63" t="s">
        <v>20</v>
      </c>
      <c r="J47" s="63" t="s">
        <v>20</v>
      </c>
      <c r="K47" s="67">
        <v>4500000</v>
      </c>
      <c r="L47" s="28"/>
    </row>
    <row r="48" spans="1:12" s="8" customFormat="1" ht="24.75" customHeight="1">
      <c r="A48" s="57">
        <v>32</v>
      </c>
      <c r="B48" s="66" t="s">
        <v>17</v>
      </c>
      <c r="C48" s="41" t="s">
        <v>259</v>
      </c>
      <c r="D48" s="62" t="s">
        <v>252</v>
      </c>
      <c r="E48" s="63" t="s">
        <v>257</v>
      </c>
      <c r="F48" s="63">
        <v>3.55</v>
      </c>
      <c r="G48" s="63" t="s">
        <v>20</v>
      </c>
      <c r="H48" s="63">
        <v>88</v>
      </c>
      <c r="I48" s="63" t="s">
        <v>20</v>
      </c>
      <c r="J48" s="63" t="s">
        <v>20</v>
      </c>
      <c r="K48" s="67">
        <v>4500000</v>
      </c>
      <c r="L48" s="28"/>
    </row>
    <row r="49" spans="1:12" s="8" customFormat="1" ht="24.75" customHeight="1">
      <c r="A49" s="57">
        <v>33</v>
      </c>
      <c r="B49" s="66" t="s">
        <v>17</v>
      </c>
      <c r="C49" s="41" t="s">
        <v>37</v>
      </c>
      <c r="D49" s="62" t="s">
        <v>253</v>
      </c>
      <c r="E49" s="63" t="s">
        <v>258</v>
      </c>
      <c r="F49" s="63">
        <v>3.5</v>
      </c>
      <c r="G49" s="63" t="s">
        <v>20</v>
      </c>
      <c r="H49" s="63">
        <v>85</v>
      </c>
      <c r="I49" s="63" t="s">
        <v>20</v>
      </c>
      <c r="J49" s="63" t="s">
        <v>20</v>
      </c>
      <c r="K49" s="67">
        <v>4500000</v>
      </c>
      <c r="L49" s="28"/>
    </row>
    <row r="50" spans="1:12" s="8" customFormat="1" ht="24.75" customHeight="1">
      <c r="A50" s="57">
        <v>34</v>
      </c>
      <c r="B50" s="72" t="s">
        <v>211</v>
      </c>
      <c r="C50" s="41" t="s">
        <v>32</v>
      </c>
      <c r="D50" s="72" t="s">
        <v>254</v>
      </c>
      <c r="E50" s="73" t="s">
        <v>256</v>
      </c>
      <c r="F50" s="73">
        <v>3.47</v>
      </c>
      <c r="G50" s="63" t="s">
        <v>20</v>
      </c>
      <c r="H50" s="73">
        <v>89</v>
      </c>
      <c r="I50" s="63" t="s">
        <v>20</v>
      </c>
      <c r="J50" s="63" t="s">
        <v>20</v>
      </c>
      <c r="K50" s="67">
        <v>4500000</v>
      </c>
      <c r="L50" s="28"/>
    </row>
    <row r="51" spans="1:12" s="8" customFormat="1" ht="24.75" customHeight="1">
      <c r="A51" s="57">
        <v>35</v>
      </c>
      <c r="B51" s="74" t="s">
        <v>263</v>
      </c>
      <c r="C51" s="41" t="s">
        <v>143</v>
      </c>
      <c r="D51" s="75" t="s">
        <v>255</v>
      </c>
      <c r="E51" s="63" t="s">
        <v>258</v>
      </c>
      <c r="F51" s="63">
        <v>3.47</v>
      </c>
      <c r="G51" s="63" t="s">
        <v>20</v>
      </c>
      <c r="H51" s="63">
        <v>83</v>
      </c>
      <c r="I51" s="63" t="s">
        <v>20</v>
      </c>
      <c r="J51" s="63" t="s">
        <v>20</v>
      </c>
      <c r="K51" s="67">
        <v>4500000</v>
      </c>
      <c r="L51" s="28"/>
    </row>
    <row r="52" spans="1:12" ht="39" customHeight="1">
      <c r="A52" s="127" t="s">
        <v>117</v>
      </c>
      <c r="B52" s="128"/>
      <c r="C52" s="128"/>
      <c r="D52" s="128"/>
      <c r="E52" s="128"/>
      <c r="F52" s="128"/>
      <c r="G52" s="128"/>
      <c r="H52" s="128"/>
      <c r="I52" s="128"/>
      <c r="J52" s="129"/>
      <c r="K52" s="25">
        <f>SUM(K15:K51)</f>
        <v>166500000</v>
      </c>
      <c r="L52" s="24"/>
    </row>
  </sheetData>
  <sheetProtection/>
  <mergeCells count="25">
    <mergeCell ref="E1:L1"/>
    <mergeCell ref="E2:L2"/>
    <mergeCell ref="A6:L6"/>
    <mergeCell ref="A7:L7"/>
    <mergeCell ref="A8:L8"/>
    <mergeCell ref="A10:L10"/>
    <mergeCell ref="A1:D1"/>
    <mergeCell ref="A2:D2"/>
    <mergeCell ref="A3:D3"/>
    <mergeCell ref="K12:K13"/>
    <mergeCell ref="L12:L13"/>
    <mergeCell ref="D14:J14"/>
    <mergeCell ref="B14:C14"/>
    <mergeCell ref="H12:I12"/>
    <mergeCell ref="B22:C22"/>
    <mergeCell ref="D22:J22"/>
    <mergeCell ref="D12:D13"/>
    <mergeCell ref="F12:G12"/>
    <mergeCell ref="E12:E13"/>
    <mergeCell ref="J12:J13"/>
    <mergeCell ref="A52:J52"/>
    <mergeCell ref="A12:A13"/>
    <mergeCell ref="B12:C13"/>
    <mergeCell ref="B38:C38"/>
    <mergeCell ref="D38:J38"/>
  </mergeCells>
  <printOptions/>
  <pageMargins left="0.54" right="0.23" top="0.4" bottom="0.49" header="0.3" footer="0.2"/>
  <pageSetup horizontalDpi="600" verticalDpi="600" orientation="landscape" paperSize="9" scale="90" r:id="rId2"/>
  <headerFooter>
    <oddFooter>&amp;CKhoa Kinh tế Quốc tế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M19" sqref="M19"/>
    </sheetView>
  </sheetViews>
  <sheetFormatPr defaultColWidth="9.140625" defaultRowHeight="15"/>
  <cols>
    <col min="1" max="1" width="6.8515625" style="4" customWidth="1"/>
    <col min="2" max="2" width="23.28125" style="4" customWidth="1"/>
    <col min="3" max="3" width="10.28125" style="4" customWidth="1"/>
    <col min="4" max="4" width="15.28125" style="4" customWidth="1"/>
    <col min="5" max="5" width="10.8515625" style="4" customWidth="1"/>
    <col min="6" max="6" width="7.8515625" style="15" bestFit="1" customWidth="1"/>
    <col min="7" max="7" width="11.7109375" style="4" customWidth="1"/>
    <col min="8" max="8" width="8.57421875" style="4" customWidth="1"/>
    <col min="9" max="9" width="11.7109375" style="4" customWidth="1"/>
    <col min="10" max="10" width="11.57421875" style="4" customWidth="1"/>
    <col min="11" max="11" width="15.00390625" style="4" customWidth="1"/>
    <col min="12" max="12" width="13.421875" style="4" customWidth="1"/>
    <col min="13" max="16384" width="9.140625" style="4" customWidth="1"/>
  </cols>
  <sheetData>
    <row r="1" spans="1:12" s="1" customFormat="1" ht="18.75">
      <c r="A1" s="126" t="s">
        <v>0</v>
      </c>
      <c r="B1" s="126"/>
      <c r="C1" s="126"/>
      <c r="D1" s="126"/>
      <c r="E1" s="122" t="s">
        <v>1</v>
      </c>
      <c r="F1" s="122"/>
      <c r="G1" s="122"/>
      <c r="H1" s="122"/>
      <c r="I1" s="122"/>
      <c r="J1" s="122"/>
      <c r="K1" s="122"/>
      <c r="L1" s="122"/>
    </row>
    <row r="2" spans="1:12" s="1" customFormat="1" ht="18.75">
      <c r="A2" s="122" t="s">
        <v>2</v>
      </c>
      <c r="B2" s="122"/>
      <c r="C2" s="122"/>
      <c r="D2" s="122"/>
      <c r="E2" s="122" t="s">
        <v>3</v>
      </c>
      <c r="F2" s="122"/>
      <c r="G2" s="122"/>
      <c r="H2" s="122"/>
      <c r="I2" s="122"/>
      <c r="J2" s="122"/>
      <c r="K2" s="122"/>
      <c r="L2" s="122"/>
    </row>
    <row r="3" spans="1:11" s="1" customFormat="1" ht="18.75">
      <c r="A3" s="122" t="s">
        <v>4</v>
      </c>
      <c r="B3" s="122"/>
      <c r="C3" s="122"/>
      <c r="D3" s="122"/>
      <c r="E3" s="2"/>
      <c r="F3" s="14"/>
      <c r="G3" s="2"/>
      <c r="H3" s="2"/>
      <c r="I3" s="2"/>
      <c r="J3" s="2"/>
      <c r="K3" s="2"/>
    </row>
    <row r="4" spans="1:4" ht="16.5">
      <c r="A4" s="6"/>
      <c r="B4" s="6"/>
      <c r="C4" s="6"/>
      <c r="D4" s="6"/>
    </row>
    <row r="5" spans="1:12" s="1" customFormat="1" ht="18.75">
      <c r="A5" s="122" t="s">
        <v>12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</row>
    <row r="6" spans="1:12" s="1" customFormat="1" ht="18.75">
      <c r="A6" s="122" t="str">
        <f>KTQT!A7</f>
        <v>HỌC KỲ I NĂM HỌC 2018 - 2019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2" s="1" customFormat="1" ht="28.5" customHeight="1">
      <c r="A7" s="125" t="str">
        <f>KTQT!A8</f>
        <v>(Ban hành kèm theo Quyết dịnh số:  741/QĐ-HVCSPT ngày 09 tháng 09 năm 2019 của Giám đốc Học viện )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</row>
    <row r="8" spans="1:10" s="1" customFormat="1" ht="10.5" customHeight="1">
      <c r="A8" s="7"/>
      <c r="B8" s="7"/>
      <c r="C8" s="7"/>
      <c r="D8" s="7"/>
      <c r="E8" s="7"/>
      <c r="F8" s="16"/>
      <c r="G8" s="7"/>
      <c r="H8" s="7"/>
      <c r="I8" s="7"/>
      <c r="J8" s="7"/>
    </row>
    <row r="9" spans="1:12" s="1" customFormat="1" ht="18.75">
      <c r="A9" s="122" t="s">
        <v>27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0" ht="5.25" customHeight="1"/>
    <row r="11" spans="1:12" s="3" customFormat="1" ht="43.5" customHeight="1">
      <c r="A11" s="123" t="s">
        <v>5</v>
      </c>
      <c r="B11" s="123" t="s">
        <v>6</v>
      </c>
      <c r="C11" s="123"/>
      <c r="D11" s="123" t="s">
        <v>7</v>
      </c>
      <c r="E11" s="123" t="s">
        <v>8</v>
      </c>
      <c r="F11" s="124" t="s">
        <v>210</v>
      </c>
      <c r="G11" s="124"/>
      <c r="H11" s="124" t="s">
        <v>199</v>
      </c>
      <c r="I11" s="124"/>
      <c r="J11" s="124" t="s">
        <v>11</v>
      </c>
      <c r="K11" s="123" t="s">
        <v>79</v>
      </c>
      <c r="L11" s="123" t="s">
        <v>44</v>
      </c>
    </row>
    <row r="12" spans="1:12" s="3" customFormat="1" ht="24.75" customHeight="1">
      <c r="A12" s="123"/>
      <c r="B12" s="123"/>
      <c r="C12" s="123"/>
      <c r="D12" s="123"/>
      <c r="E12" s="123"/>
      <c r="F12" s="17" t="s">
        <v>9</v>
      </c>
      <c r="G12" s="22" t="s">
        <v>10</v>
      </c>
      <c r="H12" s="22" t="s">
        <v>9</v>
      </c>
      <c r="I12" s="22" t="s">
        <v>10</v>
      </c>
      <c r="J12" s="124"/>
      <c r="K12" s="123"/>
      <c r="L12" s="123"/>
    </row>
    <row r="13" spans="1:12" s="20" customFormat="1" ht="24.75" customHeight="1">
      <c r="A13" s="34"/>
      <c r="B13" s="119" t="s">
        <v>25</v>
      </c>
      <c r="C13" s="119"/>
      <c r="D13" s="121"/>
      <c r="E13" s="121"/>
      <c r="F13" s="121"/>
      <c r="G13" s="121"/>
      <c r="H13" s="121"/>
      <c r="I13" s="121"/>
      <c r="J13" s="121"/>
      <c r="K13" s="44"/>
      <c r="L13" s="28"/>
    </row>
    <row r="14" spans="1:12" s="20" customFormat="1" ht="24.75" customHeight="1">
      <c r="A14" s="57">
        <v>1</v>
      </c>
      <c r="B14" s="51" t="s">
        <v>136</v>
      </c>
      <c r="C14" s="18" t="s">
        <v>34</v>
      </c>
      <c r="D14" s="37">
        <v>5073105023</v>
      </c>
      <c r="E14" s="37" t="s">
        <v>264</v>
      </c>
      <c r="F14" s="48">
        <v>3.68</v>
      </c>
      <c r="G14" s="49" t="s">
        <v>13</v>
      </c>
      <c r="H14" s="49">
        <v>81</v>
      </c>
      <c r="I14" s="49" t="s">
        <v>19</v>
      </c>
      <c r="J14" s="49" t="s">
        <v>20</v>
      </c>
      <c r="K14" s="28">
        <v>4500000</v>
      </c>
      <c r="L14" s="28"/>
    </row>
    <row r="15" spans="1:12" s="20" customFormat="1" ht="24.75" customHeight="1">
      <c r="A15" s="57">
        <v>2</v>
      </c>
      <c r="B15" s="51" t="s">
        <v>265</v>
      </c>
      <c r="C15" s="18" t="s">
        <v>33</v>
      </c>
      <c r="D15" s="37" t="s">
        <v>266</v>
      </c>
      <c r="E15" s="37" t="s">
        <v>264</v>
      </c>
      <c r="F15" s="48">
        <v>3.5</v>
      </c>
      <c r="G15" s="49" t="s">
        <v>20</v>
      </c>
      <c r="H15" s="49">
        <v>82</v>
      </c>
      <c r="I15" s="49" t="s">
        <v>19</v>
      </c>
      <c r="J15" s="49" t="s">
        <v>20</v>
      </c>
      <c r="K15" s="28">
        <v>4500000</v>
      </c>
      <c r="L15" s="28"/>
    </row>
    <row r="16" spans="1:12" s="20" customFormat="1" ht="24.75" customHeight="1">
      <c r="A16" s="57">
        <v>3</v>
      </c>
      <c r="B16" s="51" t="s">
        <v>267</v>
      </c>
      <c r="C16" s="18" t="s">
        <v>77</v>
      </c>
      <c r="D16" s="37" t="s">
        <v>268</v>
      </c>
      <c r="E16" s="37" t="s">
        <v>264</v>
      </c>
      <c r="F16" s="48">
        <v>3.35</v>
      </c>
      <c r="G16" s="49" t="s">
        <v>20</v>
      </c>
      <c r="H16" s="49">
        <v>86</v>
      </c>
      <c r="I16" s="49" t="s">
        <v>19</v>
      </c>
      <c r="J16" s="49" t="s">
        <v>20</v>
      </c>
      <c r="K16" s="28">
        <v>4500000</v>
      </c>
      <c r="L16" s="28"/>
    </row>
    <row r="17" spans="1:12" s="20" customFormat="1" ht="24.75" customHeight="1">
      <c r="A17" s="57">
        <v>4</v>
      </c>
      <c r="B17" s="51" t="s">
        <v>17</v>
      </c>
      <c r="C17" s="18" t="s">
        <v>54</v>
      </c>
      <c r="D17" s="37" t="s">
        <v>269</v>
      </c>
      <c r="E17" s="37" t="s">
        <v>264</v>
      </c>
      <c r="F17" s="48">
        <v>3.24</v>
      </c>
      <c r="G17" s="49" t="s">
        <v>20</v>
      </c>
      <c r="H17" s="49">
        <v>82</v>
      </c>
      <c r="I17" s="49" t="s">
        <v>19</v>
      </c>
      <c r="J17" s="49" t="s">
        <v>20</v>
      </c>
      <c r="K17" s="28">
        <v>4500000</v>
      </c>
      <c r="L17" s="28"/>
    </row>
    <row r="18" spans="1:12" s="20" customFormat="1" ht="24.75" customHeight="1">
      <c r="A18" s="57"/>
      <c r="B18" s="119" t="s">
        <v>66</v>
      </c>
      <c r="C18" s="119"/>
      <c r="D18" s="121"/>
      <c r="E18" s="121"/>
      <c r="F18" s="121"/>
      <c r="G18" s="121"/>
      <c r="H18" s="121"/>
      <c r="I18" s="121"/>
      <c r="J18" s="121"/>
      <c r="K18" s="28"/>
      <c r="L18" s="28"/>
    </row>
    <row r="19" spans="1:12" s="20" customFormat="1" ht="24.75" customHeight="1">
      <c r="A19" s="57">
        <v>5</v>
      </c>
      <c r="B19" s="41" t="s">
        <v>128</v>
      </c>
      <c r="C19" s="43" t="s">
        <v>200</v>
      </c>
      <c r="D19" s="38">
        <v>5083105032</v>
      </c>
      <c r="E19" s="39" t="s">
        <v>270</v>
      </c>
      <c r="F19" s="50">
        <v>3.6</v>
      </c>
      <c r="G19" s="49" t="s">
        <v>13</v>
      </c>
      <c r="H19" s="38">
        <v>81</v>
      </c>
      <c r="I19" s="49" t="s">
        <v>19</v>
      </c>
      <c r="J19" s="49" t="s">
        <v>20</v>
      </c>
      <c r="K19" s="28">
        <v>4500000</v>
      </c>
      <c r="L19" s="28"/>
    </row>
    <row r="20" spans="1:12" s="20" customFormat="1" ht="24.75" customHeight="1">
      <c r="A20" s="57">
        <v>6</v>
      </c>
      <c r="B20" s="41" t="s">
        <v>17</v>
      </c>
      <c r="C20" s="43" t="s">
        <v>36</v>
      </c>
      <c r="D20" s="38">
        <v>5083105018</v>
      </c>
      <c r="E20" s="39" t="s">
        <v>270</v>
      </c>
      <c r="F20" s="50">
        <v>3.4</v>
      </c>
      <c r="G20" s="49" t="s">
        <v>20</v>
      </c>
      <c r="H20" s="38">
        <v>81</v>
      </c>
      <c r="I20" s="49" t="s">
        <v>19</v>
      </c>
      <c r="J20" s="49" t="s">
        <v>20</v>
      </c>
      <c r="K20" s="28">
        <v>4500000</v>
      </c>
      <c r="L20" s="28"/>
    </row>
    <row r="21" spans="1:12" s="20" customFormat="1" ht="24.75" customHeight="1">
      <c r="A21" s="57">
        <v>7</v>
      </c>
      <c r="B21" s="41" t="s">
        <v>271</v>
      </c>
      <c r="C21" s="43" t="s">
        <v>272</v>
      </c>
      <c r="D21" s="38">
        <v>5083105010</v>
      </c>
      <c r="E21" s="39" t="s">
        <v>270</v>
      </c>
      <c r="F21" s="50">
        <v>3.09</v>
      </c>
      <c r="G21" s="38" t="s">
        <v>21</v>
      </c>
      <c r="H21" s="38">
        <v>79</v>
      </c>
      <c r="I21" s="38" t="s">
        <v>21</v>
      </c>
      <c r="J21" s="38" t="s">
        <v>21</v>
      </c>
      <c r="K21" s="28">
        <v>3750000</v>
      </c>
      <c r="L21" s="28"/>
    </row>
    <row r="22" spans="1:12" s="20" customFormat="1" ht="24.75" customHeight="1">
      <c r="A22" s="57">
        <v>8</v>
      </c>
      <c r="B22" s="41" t="s">
        <v>273</v>
      </c>
      <c r="C22" s="43" t="s">
        <v>77</v>
      </c>
      <c r="D22" s="38">
        <v>5083105043</v>
      </c>
      <c r="E22" s="39" t="s">
        <v>270</v>
      </c>
      <c r="F22" s="50">
        <v>3</v>
      </c>
      <c r="G22" s="38" t="s">
        <v>21</v>
      </c>
      <c r="H22" s="38">
        <v>73</v>
      </c>
      <c r="I22" s="38" t="s">
        <v>21</v>
      </c>
      <c r="J22" s="38" t="s">
        <v>21</v>
      </c>
      <c r="K22" s="28">
        <v>3750000</v>
      </c>
      <c r="L22" s="28"/>
    </row>
    <row r="23" spans="1:12" ht="28.5" customHeight="1">
      <c r="A23" s="135" t="s">
        <v>80</v>
      </c>
      <c r="B23" s="136"/>
      <c r="C23" s="136"/>
      <c r="D23" s="136"/>
      <c r="E23" s="136"/>
      <c r="F23" s="136"/>
      <c r="G23" s="136"/>
      <c r="H23" s="136"/>
      <c r="I23" s="136"/>
      <c r="J23" s="137"/>
      <c r="K23" s="45">
        <f>SUM(K14:K22)</f>
        <v>34500000</v>
      </c>
      <c r="L23" s="29"/>
    </row>
  </sheetData>
  <sheetProtection/>
  <mergeCells count="23">
    <mergeCell ref="A1:D1"/>
    <mergeCell ref="A2:D2"/>
    <mergeCell ref="E11:E12"/>
    <mergeCell ref="F11:G11"/>
    <mergeCell ref="L11:L12"/>
    <mergeCell ref="B11:C12"/>
    <mergeCell ref="E1:L1"/>
    <mergeCell ref="E2:L2"/>
    <mergeCell ref="A5:L5"/>
    <mergeCell ref="H11:I11"/>
    <mergeCell ref="J11:J12"/>
    <mergeCell ref="D11:D12"/>
    <mergeCell ref="A6:L6"/>
    <mergeCell ref="A7:L7"/>
    <mergeCell ref="A9:L9"/>
    <mergeCell ref="A3:D3"/>
    <mergeCell ref="K11:K12"/>
    <mergeCell ref="A23:J23"/>
    <mergeCell ref="A11:A12"/>
    <mergeCell ref="D13:J13"/>
    <mergeCell ref="B18:C18"/>
    <mergeCell ref="D18:J18"/>
    <mergeCell ref="B13:C13"/>
  </mergeCells>
  <printOptions/>
  <pageMargins left="0.47" right="0.31" top="0.25" bottom="0.26" header="0.2" footer="0.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zoomScale="80" zoomScaleNormal="80" zoomScalePageLayoutView="0" workbookViewId="0" topLeftCell="A40">
      <selection activeCell="E43" sqref="E43"/>
    </sheetView>
  </sheetViews>
  <sheetFormatPr defaultColWidth="9.140625" defaultRowHeight="15"/>
  <cols>
    <col min="1" max="1" width="7.140625" style="4" bestFit="1" customWidth="1"/>
    <col min="2" max="2" width="21.57421875" style="4" bestFit="1" customWidth="1"/>
    <col min="3" max="3" width="9.28125" style="4" customWidth="1"/>
    <col min="4" max="4" width="17.57421875" style="4" bestFit="1" customWidth="1"/>
    <col min="5" max="5" width="13.8515625" style="4" customWidth="1"/>
    <col min="6" max="6" width="9.00390625" style="15" customWidth="1"/>
    <col min="7" max="7" width="12.28125" style="4" customWidth="1"/>
    <col min="8" max="8" width="8.28125" style="4" customWidth="1"/>
    <col min="9" max="9" width="11.8515625" style="4" customWidth="1"/>
    <col min="10" max="10" width="11.7109375" style="4" customWidth="1"/>
    <col min="11" max="11" width="14.57421875" style="4" customWidth="1"/>
    <col min="12" max="12" width="10.8515625" style="4" customWidth="1"/>
    <col min="13" max="16384" width="9.140625" style="4" customWidth="1"/>
  </cols>
  <sheetData>
    <row r="1" spans="1:12" s="1" customFormat="1" ht="18.75">
      <c r="A1" s="126" t="s">
        <v>0</v>
      </c>
      <c r="B1" s="126"/>
      <c r="C1" s="126"/>
      <c r="D1" s="126"/>
      <c r="E1" s="122" t="s">
        <v>1</v>
      </c>
      <c r="F1" s="122"/>
      <c r="G1" s="122"/>
      <c r="H1" s="122"/>
      <c r="I1" s="122"/>
      <c r="J1" s="122"/>
      <c r="K1" s="122"/>
      <c r="L1" s="122"/>
    </row>
    <row r="2" spans="1:12" s="1" customFormat="1" ht="18.75">
      <c r="A2" s="122" t="s">
        <v>2</v>
      </c>
      <c r="B2" s="122"/>
      <c r="C2" s="122"/>
      <c r="D2" s="122"/>
      <c r="E2" s="122" t="s">
        <v>3</v>
      </c>
      <c r="F2" s="122"/>
      <c r="G2" s="122"/>
      <c r="H2" s="122"/>
      <c r="I2" s="122"/>
      <c r="J2" s="122"/>
      <c r="K2" s="122"/>
      <c r="L2" s="122"/>
    </row>
    <row r="3" spans="1:11" s="1" customFormat="1" ht="18.75">
      <c r="A3" s="122" t="s">
        <v>4</v>
      </c>
      <c r="B3" s="122"/>
      <c r="C3" s="122"/>
      <c r="D3" s="122"/>
      <c r="E3" s="2"/>
      <c r="F3" s="14"/>
      <c r="G3" s="2"/>
      <c r="H3" s="2"/>
      <c r="I3" s="2"/>
      <c r="J3" s="2"/>
      <c r="K3" s="2"/>
    </row>
    <row r="4" spans="1:4" ht="27.75" customHeight="1">
      <c r="A4" s="6"/>
      <c r="B4" s="6"/>
      <c r="C4" s="6"/>
      <c r="D4" s="6"/>
    </row>
    <row r="5" spans="1:12" s="1" customFormat="1" ht="18.75">
      <c r="A5" s="122" t="s">
        <v>12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</row>
    <row r="6" spans="1:12" s="1" customFormat="1" ht="18.75">
      <c r="A6" s="122" t="str">
        <f>CSC!A6</f>
        <v>HỌC KỲ I NĂM HỌC 2018 - 2019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2" s="1" customFormat="1" ht="30" customHeight="1">
      <c r="A7" s="125" t="str">
        <f>CSC!A7</f>
        <v>(Ban hành kèm theo Quyết dịnh số:  741/QĐ-HVCSPT ngày 09 tháng 09 năm 2019 của Giám đốc Học viện )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</row>
    <row r="8" spans="1:10" s="1" customFormat="1" ht="16.5" customHeight="1">
      <c r="A8" s="7"/>
      <c r="B8" s="7"/>
      <c r="C8" s="7"/>
      <c r="D8" s="7"/>
      <c r="E8" s="7"/>
      <c r="F8" s="16"/>
      <c r="G8" s="7"/>
      <c r="H8" s="7"/>
      <c r="I8" s="7"/>
      <c r="J8" s="7"/>
    </row>
    <row r="9" spans="1:12" s="1" customFormat="1" ht="21.75" customHeight="1">
      <c r="A9" s="122" t="s">
        <v>333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0" ht="23.25" customHeight="1"/>
    <row r="11" spans="1:12" s="3" customFormat="1" ht="47.25" customHeight="1">
      <c r="A11" s="123" t="s">
        <v>5</v>
      </c>
      <c r="B11" s="123" t="s">
        <v>6</v>
      </c>
      <c r="C11" s="123"/>
      <c r="D11" s="123" t="s">
        <v>7</v>
      </c>
      <c r="E11" s="123" t="s">
        <v>8</v>
      </c>
      <c r="F11" s="124" t="s">
        <v>210</v>
      </c>
      <c r="G11" s="124"/>
      <c r="H11" s="124" t="s">
        <v>199</v>
      </c>
      <c r="I11" s="124"/>
      <c r="J11" s="124" t="s">
        <v>11</v>
      </c>
      <c r="K11" s="123" t="s">
        <v>79</v>
      </c>
      <c r="L11" s="123" t="s">
        <v>44</v>
      </c>
    </row>
    <row r="12" spans="1:12" s="3" customFormat="1" ht="30.75" customHeight="1">
      <c r="A12" s="123"/>
      <c r="B12" s="123"/>
      <c r="C12" s="123"/>
      <c r="D12" s="123"/>
      <c r="E12" s="123"/>
      <c r="F12" s="17" t="s">
        <v>9</v>
      </c>
      <c r="G12" s="31" t="s">
        <v>10</v>
      </c>
      <c r="H12" s="31" t="s">
        <v>9</v>
      </c>
      <c r="I12" s="31" t="s">
        <v>10</v>
      </c>
      <c r="J12" s="124"/>
      <c r="K12" s="123"/>
      <c r="L12" s="123"/>
    </row>
    <row r="13" spans="1:12" ht="24.75" customHeight="1">
      <c r="A13" s="34"/>
      <c r="B13" s="119" t="s">
        <v>274</v>
      </c>
      <c r="C13" s="119"/>
      <c r="D13" s="119"/>
      <c r="E13" s="119"/>
      <c r="F13" s="119"/>
      <c r="G13" s="119"/>
      <c r="H13" s="119"/>
      <c r="I13" s="119"/>
      <c r="J13" s="119"/>
      <c r="K13" s="28"/>
      <c r="L13" s="28"/>
    </row>
    <row r="14" spans="1:12" ht="24.75" customHeight="1">
      <c r="A14" s="83"/>
      <c r="B14" s="138" t="s">
        <v>334</v>
      </c>
      <c r="C14" s="139"/>
      <c r="D14" s="84"/>
      <c r="E14" s="84"/>
      <c r="F14" s="84"/>
      <c r="G14" s="84"/>
      <c r="H14" s="84"/>
      <c r="I14" s="84"/>
      <c r="J14" s="84"/>
      <c r="K14" s="85"/>
      <c r="L14" s="28"/>
    </row>
    <row r="15" spans="1:12" ht="24.75" customHeight="1">
      <c r="A15" s="57">
        <v>1</v>
      </c>
      <c r="B15" s="40" t="s">
        <v>14</v>
      </c>
      <c r="C15" s="18" t="s">
        <v>35</v>
      </c>
      <c r="D15" s="37" t="s">
        <v>202</v>
      </c>
      <c r="E15" s="58" t="s">
        <v>205</v>
      </c>
      <c r="F15" s="53">
        <v>3.67</v>
      </c>
      <c r="G15" s="37" t="s">
        <v>13</v>
      </c>
      <c r="H15" s="49">
        <v>92</v>
      </c>
      <c r="I15" s="37" t="s">
        <v>13</v>
      </c>
      <c r="J15" s="37" t="s">
        <v>13</v>
      </c>
      <c r="K15" s="80">
        <v>5250000</v>
      </c>
      <c r="L15" s="28"/>
    </row>
    <row r="16" spans="1:12" ht="24.75" customHeight="1">
      <c r="A16" s="57">
        <v>2</v>
      </c>
      <c r="B16" s="40" t="s">
        <v>203</v>
      </c>
      <c r="C16" s="18" t="s">
        <v>26</v>
      </c>
      <c r="D16" s="37" t="s">
        <v>201</v>
      </c>
      <c r="E16" s="58" t="s">
        <v>205</v>
      </c>
      <c r="F16" s="53">
        <v>3.64</v>
      </c>
      <c r="G16" s="37" t="s">
        <v>13</v>
      </c>
      <c r="H16" s="49">
        <v>90</v>
      </c>
      <c r="I16" s="37" t="s">
        <v>13</v>
      </c>
      <c r="J16" s="37" t="s">
        <v>13</v>
      </c>
      <c r="K16" s="80">
        <v>5250000</v>
      </c>
      <c r="L16" s="28"/>
    </row>
    <row r="17" spans="1:12" ht="24.75" customHeight="1">
      <c r="A17" s="57">
        <v>3</v>
      </c>
      <c r="B17" s="40" t="s">
        <v>276</v>
      </c>
      <c r="C17" s="18" t="s">
        <v>60</v>
      </c>
      <c r="D17" s="37">
        <v>5073101309</v>
      </c>
      <c r="E17" s="58" t="s">
        <v>205</v>
      </c>
      <c r="F17" s="53">
        <v>3.64</v>
      </c>
      <c r="G17" s="37" t="s">
        <v>13</v>
      </c>
      <c r="H17" s="49">
        <v>84</v>
      </c>
      <c r="I17" s="37" t="s">
        <v>20</v>
      </c>
      <c r="J17" s="37" t="s">
        <v>20</v>
      </c>
      <c r="K17" s="44">
        <v>4500000</v>
      </c>
      <c r="L17" s="28"/>
    </row>
    <row r="18" spans="1:12" ht="24.75" customHeight="1">
      <c r="A18" s="57">
        <v>4</v>
      </c>
      <c r="B18" s="40" t="s">
        <v>275</v>
      </c>
      <c r="C18" s="18" t="s">
        <v>41</v>
      </c>
      <c r="D18" s="37">
        <v>5073101336</v>
      </c>
      <c r="E18" s="58" t="s">
        <v>205</v>
      </c>
      <c r="F18" s="53">
        <v>3.67</v>
      </c>
      <c r="G18" s="37" t="s">
        <v>13</v>
      </c>
      <c r="H18" s="49">
        <v>86</v>
      </c>
      <c r="I18" s="37" t="s">
        <v>20</v>
      </c>
      <c r="J18" s="37" t="s">
        <v>20</v>
      </c>
      <c r="K18" s="44">
        <v>4500000</v>
      </c>
      <c r="L18" s="28"/>
    </row>
    <row r="19" spans="1:12" ht="24.75" customHeight="1">
      <c r="A19" s="57"/>
      <c r="B19" s="119" t="s">
        <v>335</v>
      </c>
      <c r="C19" s="119"/>
      <c r="D19" s="37"/>
      <c r="E19" s="58"/>
      <c r="F19" s="53"/>
      <c r="G19" s="37"/>
      <c r="H19" s="49"/>
      <c r="I19" s="37"/>
      <c r="J19" s="37"/>
      <c r="K19" s="44"/>
      <c r="L19" s="28"/>
    </row>
    <row r="20" spans="1:12" ht="24.75" customHeight="1">
      <c r="A20" s="57">
        <v>5</v>
      </c>
      <c r="B20" s="78" t="s">
        <v>109</v>
      </c>
      <c r="C20" s="18" t="s">
        <v>30</v>
      </c>
      <c r="D20" s="42">
        <v>5073101247</v>
      </c>
      <c r="E20" s="79" t="s">
        <v>336</v>
      </c>
      <c r="F20" s="53">
        <v>4</v>
      </c>
      <c r="G20" s="37" t="s">
        <v>13</v>
      </c>
      <c r="H20" s="49">
        <v>96</v>
      </c>
      <c r="I20" s="37" t="s">
        <v>13</v>
      </c>
      <c r="J20" s="37" t="s">
        <v>13</v>
      </c>
      <c r="K20" s="80">
        <v>5250000</v>
      </c>
      <c r="L20" s="28"/>
    </row>
    <row r="21" spans="1:12" ht="24.75" customHeight="1">
      <c r="A21" s="57">
        <v>6</v>
      </c>
      <c r="B21" s="78" t="s">
        <v>73</v>
      </c>
      <c r="C21" s="18" t="s">
        <v>28</v>
      </c>
      <c r="D21" s="42">
        <v>5073101268</v>
      </c>
      <c r="E21" s="79" t="s">
        <v>337</v>
      </c>
      <c r="F21" s="53">
        <v>3.83</v>
      </c>
      <c r="G21" s="37" t="s">
        <v>13</v>
      </c>
      <c r="H21" s="49">
        <v>91</v>
      </c>
      <c r="I21" s="37" t="s">
        <v>13</v>
      </c>
      <c r="J21" s="37" t="s">
        <v>13</v>
      </c>
      <c r="K21" s="80">
        <v>5250000</v>
      </c>
      <c r="L21" s="28"/>
    </row>
    <row r="22" spans="1:12" ht="24.75" customHeight="1">
      <c r="A22" s="57">
        <v>7</v>
      </c>
      <c r="B22" s="78" t="s">
        <v>112</v>
      </c>
      <c r="C22" s="18" t="s">
        <v>52</v>
      </c>
      <c r="D22" s="42">
        <v>5073101210</v>
      </c>
      <c r="E22" s="79" t="s">
        <v>337</v>
      </c>
      <c r="F22" s="53">
        <v>3.75</v>
      </c>
      <c r="G22" s="37" t="s">
        <v>13</v>
      </c>
      <c r="H22" s="49">
        <v>96</v>
      </c>
      <c r="I22" s="37" t="s">
        <v>13</v>
      </c>
      <c r="J22" s="37" t="s">
        <v>13</v>
      </c>
      <c r="K22" s="80">
        <v>5250000</v>
      </c>
      <c r="L22" s="28"/>
    </row>
    <row r="23" spans="1:12" ht="24.75" customHeight="1">
      <c r="A23" s="57">
        <v>8</v>
      </c>
      <c r="B23" s="78" t="s">
        <v>172</v>
      </c>
      <c r="C23" s="18" t="s">
        <v>26</v>
      </c>
      <c r="D23" s="42">
        <v>5073101203</v>
      </c>
      <c r="E23" s="79" t="s">
        <v>336</v>
      </c>
      <c r="F23" s="53">
        <v>3.75</v>
      </c>
      <c r="G23" s="37" t="s">
        <v>13</v>
      </c>
      <c r="H23" s="49">
        <v>96</v>
      </c>
      <c r="I23" s="37" t="s">
        <v>13</v>
      </c>
      <c r="J23" s="37" t="s">
        <v>13</v>
      </c>
      <c r="K23" s="80">
        <v>5250000</v>
      </c>
      <c r="L23" s="28"/>
    </row>
    <row r="24" spans="1:12" ht="24.75" customHeight="1">
      <c r="A24" s="57">
        <v>9</v>
      </c>
      <c r="B24" s="78" t="s">
        <v>338</v>
      </c>
      <c r="C24" s="18" t="s">
        <v>213</v>
      </c>
      <c r="D24" s="42">
        <v>5073101260</v>
      </c>
      <c r="E24" s="79" t="s">
        <v>337</v>
      </c>
      <c r="F24" s="53">
        <v>3.75</v>
      </c>
      <c r="G24" s="37" t="s">
        <v>13</v>
      </c>
      <c r="H24" s="49">
        <v>96</v>
      </c>
      <c r="I24" s="37" t="s">
        <v>13</v>
      </c>
      <c r="J24" s="37" t="s">
        <v>13</v>
      </c>
      <c r="K24" s="80">
        <v>5250000</v>
      </c>
      <c r="L24" s="28"/>
    </row>
    <row r="25" spans="1:12" ht="24.75" customHeight="1">
      <c r="A25" s="57"/>
      <c r="B25" s="119" t="s">
        <v>66</v>
      </c>
      <c r="C25" s="119"/>
      <c r="D25" s="140"/>
      <c r="E25" s="140"/>
      <c r="F25" s="140"/>
      <c r="G25" s="140"/>
      <c r="H25" s="140"/>
      <c r="I25" s="140"/>
      <c r="J25" s="140"/>
      <c r="K25" s="28"/>
      <c r="L25" s="28"/>
    </row>
    <row r="26" spans="1:12" ht="24.75" customHeight="1">
      <c r="A26" s="57"/>
      <c r="B26" s="119" t="s">
        <v>334</v>
      </c>
      <c r="C26" s="119"/>
      <c r="D26" s="81"/>
      <c r="E26" s="81"/>
      <c r="F26" s="81"/>
      <c r="G26" s="81"/>
      <c r="H26" s="81"/>
      <c r="I26" s="81"/>
      <c r="J26" s="81"/>
      <c r="K26" s="28"/>
      <c r="L26" s="28"/>
    </row>
    <row r="27" spans="1:12" ht="24.75" customHeight="1">
      <c r="A27" s="57">
        <v>10</v>
      </c>
      <c r="B27" s="78" t="s">
        <v>204</v>
      </c>
      <c r="C27" s="43" t="s">
        <v>23</v>
      </c>
      <c r="D27" s="37">
        <v>5083101538</v>
      </c>
      <c r="E27" s="39" t="s">
        <v>206</v>
      </c>
      <c r="F27" s="77">
        <v>3.48</v>
      </c>
      <c r="G27" s="77" t="s">
        <v>20</v>
      </c>
      <c r="H27" s="38">
        <v>82</v>
      </c>
      <c r="I27" s="38" t="s">
        <v>19</v>
      </c>
      <c r="J27" s="38" t="s">
        <v>20</v>
      </c>
      <c r="K27" s="44">
        <v>4500000</v>
      </c>
      <c r="L27" s="28"/>
    </row>
    <row r="28" spans="1:12" ht="24.75" customHeight="1">
      <c r="A28" s="57">
        <v>11</v>
      </c>
      <c r="B28" s="78" t="s">
        <v>277</v>
      </c>
      <c r="C28" s="18" t="s">
        <v>24</v>
      </c>
      <c r="D28" s="37">
        <v>5083101531</v>
      </c>
      <c r="E28" s="39" t="s">
        <v>206</v>
      </c>
      <c r="F28" s="77">
        <v>3.38</v>
      </c>
      <c r="G28" s="77" t="s">
        <v>20</v>
      </c>
      <c r="H28" s="38">
        <v>85</v>
      </c>
      <c r="I28" s="38" t="s">
        <v>19</v>
      </c>
      <c r="J28" s="38" t="s">
        <v>20</v>
      </c>
      <c r="K28" s="44">
        <v>4500000</v>
      </c>
      <c r="L28" s="28"/>
    </row>
    <row r="29" spans="1:12" ht="24.75" customHeight="1">
      <c r="A29" s="57">
        <v>12</v>
      </c>
      <c r="B29" s="51" t="s">
        <v>278</v>
      </c>
      <c r="C29" s="18" t="s">
        <v>114</v>
      </c>
      <c r="D29" s="37">
        <v>5083101511</v>
      </c>
      <c r="E29" s="39" t="s">
        <v>206</v>
      </c>
      <c r="F29" s="77">
        <v>3.38</v>
      </c>
      <c r="G29" s="77" t="s">
        <v>20</v>
      </c>
      <c r="H29" s="49">
        <v>86</v>
      </c>
      <c r="I29" s="38" t="s">
        <v>19</v>
      </c>
      <c r="J29" s="38" t="s">
        <v>20</v>
      </c>
      <c r="K29" s="44">
        <v>4500000</v>
      </c>
      <c r="L29" s="28"/>
    </row>
    <row r="30" spans="1:12" ht="24.75" customHeight="1">
      <c r="A30" s="57">
        <v>13</v>
      </c>
      <c r="B30" s="18" t="s">
        <v>136</v>
      </c>
      <c r="C30" s="18" t="s">
        <v>281</v>
      </c>
      <c r="D30" s="37">
        <v>5083101527</v>
      </c>
      <c r="E30" s="39" t="s">
        <v>206</v>
      </c>
      <c r="F30" s="48">
        <v>3.33</v>
      </c>
      <c r="G30" s="77" t="s">
        <v>20</v>
      </c>
      <c r="H30" s="49">
        <v>81</v>
      </c>
      <c r="I30" s="38" t="s">
        <v>19</v>
      </c>
      <c r="J30" s="38" t="s">
        <v>20</v>
      </c>
      <c r="K30" s="44">
        <v>4500000</v>
      </c>
      <c r="L30" s="28"/>
    </row>
    <row r="31" spans="1:12" ht="24.75" customHeight="1">
      <c r="A31" s="57"/>
      <c r="B31" s="119" t="s">
        <v>335</v>
      </c>
      <c r="C31" s="119"/>
      <c r="D31" s="37"/>
      <c r="E31" s="39"/>
      <c r="F31" s="48"/>
      <c r="G31" s="77"/>
      <c r="H31" s="49"/>
      <c r="I31" s="38"/>
      <c r="J31" s="38"/>
      <c r="K31" s="44"/>
      <c r="L31" s="28"/>
    </row>
    <row r="32" spans="1:12" ht="24.75" customHeight="1">
      <c r="A32" s="57">
        <v>14</v>
      </c>
      <c r="B32" s="78" t="s">
        <v>111</v>
      </c>
      <c r="C32" s="78" t="s">
        <v>65</v>
      </c>
      <c r="D32" s="37">
        <v>5083101292</v>
      </c>
      <c r="E32" s="82" t="s">
        <v>339</v>
      </c>
      <c r="F32" s="77">
        <v>4</v>
      </c>
      <c r="G32" s="37" t="s">
        <v>13</v>
      </c>
      <c r="H32" s="38">
        <v>94</v>
      </c>
      <c r="I32" s="37" t="s">
        <v>13</v>
      </c>
      <c r="J32" s="37" t="s">
        <v>13</v>
      </c>
      <c r="K32" s="80">
        <v>5250000</v>
      </c>
      <c r="L32" s="28"/>
    </row>
    <row r="33" spans="1:12" ht="24.75" customHeight="1">
      <c r="A33" s="57">
        <v>15</v>
      </c>
      <c r="B33" s="78" t="s">
        <v>344</v>
      </c>
      <c r="C33" s="78" t="s">
        <v>52</v>
      </c>
      <c r="D33" s="37">
        <v>5083101210</v>
      </c>
      <c r="E33" s="82" t="s">
        <v>340</v>
      </c>
      <c r="F33" s="77">
        <v>3.92</v>
      </c>
      <c r="G33" s="37" t="s">
        <v>13</v>
      </c>
      <c r="H33" s="38">
        <v>91</v>
      </c>
      <c r="I33" s="37" t="s">
        <v>13</v>
      </c>
      <c r="J33" s="37" t="s">
        <v>13</v>
      </c>
      <c r="K33" s="80">
        <v>5250000</v>
      </c>
      <c r="L33" s="28"/>
    </row>
    <row r="34" spans="1:12" ht="24.75" customHeight="1">
      <c r="A34" s="57">
        <v>16</v>
      </c>
      <c r="B34" s="78" t="s">
        <v>175</v>
      </c>
      <c r="C34" s="78" t="s">
        <v>159</v>
      </c>
      <c r="D34" s="37">
        <v>5083101296</v>
      </c>
      <c r="E34" s="82" t="s">
        <v>339</v>
      </c>
      <c r="F34" s="77">
        <v>3.58</v>
      </c>
      <c r="G34" s="77" t="s">
        <v>20</v>
      </c>
      <c r="H34" s="49">
        <v>84</v>
      </c>
      <c r="I34" s="77" t="s">
        <v>20</v>
      </c>
      <c r="J34" s="38" t="s">
        <v>20</v>
      </c>
      <c r="K34" s="44">
        <v>4500000</v>
      </c>
      <c r="L34" s="28"/>
    </row>
    <row r="35" spans="1:12" ht="24.75" customHeight="1">
      <c r="A35" s="57">
        <v>17</v>
      </c>
      <c r="B35" s="78" t="s">
        <v>17</v>
      </c>
      <c r="C35" s="78" t="s">
        <v>39</v>
      </c>
      <c r="D35" s="37">
        <v>5083101271</v>
      </c>
      <c r="E35" s="82" t="s">
        <v>339</v>
      </c>
      <c r="F35" s="77">
        <v>3.5</v>
      </c>
      <c r="G35" s="77" t="s">
        <v>20</v>
      </c>
      <c r="H35" s="49">
        <v>82</v>
      </c>
      <c r="I35" s="77" t="s">
        <v>20</v>
      </c>
      <c r="J35" s="38" t="s">
        <v>20</v>
      </c>
      <c r="K35" s="44">
        <v>4500000</v>
      </c>
      <c r="L35" s="28"/>
    </row>
    <row r="36" spans="1:12" ht="24.75" customHeight="1">
      <c r="A36" s="57">
        <v>18</v>
      </c>
      <c r="B36" s="78" t="s">
        <v>345</v>
      </c>
      <c r="C36" s="78" t="s">
        <v>347</v>
      </c>
      <c r="D36" s="37">
        <v>5083101305</v>
      </c>
      <c r="E36" s="82" t="s">
        <v>339</v>
      </c>
      <c r="F36" s="77">
        <v>3.5</v>
      </c>
      <c r="G36" s="77" t="s">
        <v>20</v>
      </c>
      <c r="H36" s="49">
        <v>92</v>
      </c>
      <c r="I36" s="37" t="s">
        <v>13</v>
      </c>
      <c r="J36" s="38" t="s">
        <v>20</v>
      </c>
      <c r="K36" s="44">
        <v>4500000</v>
      </c>
      <c r="L36" s="28"/>
    </row>
    <row r="37" spans="1:12" ht="24.75" customHeight="1">
      <c r="A37" s="57">
        <v>19</v>
      </c>
      <c r="B37" s="78" t="s">
        <v>177</v>
      </c>
      <c r="C37" s="78" t="s">
        <v>29</v>
      </c>
      <c r="D37" s="37">
        <v>5083101231</v>
      </c>
      <c r="E37" s="82" t="s">
        <v>340</v>
      </c>
      <c r="F37" s="77">
        <v>3.43</v>
      </c>
      <c r="G37" s="77" t="s">
        <v>20</v>
      </c>
      <c r="H37" s="49">
        <v>92</v>
      </c>
      <c r="I37" s="37" t="s">
        <v>13</v>
      </c>
      <c r="J37" s="38" t="s">
        <v>20</v>
      </c>
      <c r="K37" s="44">
        <v>4500000</v>
      </c>
      <c r="L37" s="28"/>
    </row>
    <row r="38" spans="1:12" ht="24.75" customHeight="1">
      <c r="A38" s="57">
        <v>20</v>
      </c>
      <c r="B38" s="78" t="s">
        <v>74</v>
      </c>
      <c r="C38" s="78" t="s">
        <v>348</v>
      </c>
      <c r="D38" s="37">
        <v>5083101247</v>
      </c>
      <c r="E38" s="82" t="s">
        <v>340</v>
      </c>
      <c r="F38" s="77">
        <v>3.41</v>
      </c>
      <c r="G38" s="77" t="s">
        <v>20</v>
      </c>
      <c r="H38" s="49">
        <v>81</v>
      </c>
      <c r="I38" s="38" t="s">
        <v>20</v>
      </c>
      <c r="J38" s="38" t="s">
        <v>20</v>
      </c>
      <c r="K38" s="44">
        <v>4500000</v>
      </c>
      <c r="L38" s="28"/>
    </row>
    <row r="39" spans="1:12" ht="24.75" customHeight="1">
      <c r="A39" s="57">
        <v>21</v>
      </c>
      <c r="B39" s="78" t="s">
        <v>346</v>
      </c>
      <c r="C39" s="78" t="s">
        <v>55</v>
      </c>
      <c r="D39" s="37">
        <v>5083101301</v>
      </c>
      <c r="E39" s="82" t="s">
        <v>339</v>
      </c>
      <c r="F39" s="77">
        <v>3.35</v>
      </c>
      <c r="G39" s="77" t="s">
        <v>20</v>
      </c>
      <c r="H39" s="49">
        <v>85</v>
      </c>
      <c r="I39" s="38" t="s">
        <v>20</v>
      </c>
      <c r="J39" s="38" t="s">
        <v>20</v>
      </c>
      <c r="K39" s="44">
        <v>4500000</v>
      </c>
      <c r="L39" s="28"/>
    </row>
    <row r="40" spans="1:12" ht="24.75" customHeight="1">
      <c r="A40" s="57"/>
      <c r="B40" s="119" t="s">
        <v>139</v>
      </c>
      <c r="C40" s="119"/>
      <c r="D40" s="121"/>
      <c r="E40" s="121"/>
      <c r="F40" s="121"/>
      <c r="G40" s="121"/>
      <c r="H40" s="121"/>
      <c r="I40" s="121"/>
      <c r="J40" s="121"/>
      <c r="K40" s="28"/>
      <c r="L40" s="28"/>
    </row>
    <row r="41" spans="1:12" ht="24.75" customHeight="1">
      <c r="A41" s="57"/>
      <c r="B41" s="119" t="s">
        <v>334</v>
      </c>
      <c r="C41" s="119"/>
      <c r="D41" s="57"/>
      <c r="E41" s="57"/>
      <c r="F41" s="57"/>
      <c r="G41" s="57"/>
      <c r="H41" s="57"/>
      <c r="I41" s="57"/>
      <c r="J41" s="57"/>
      <c r="K41" s="28"/>
      <c r="L41" s="28"/>
    </row>
    <row r="42" spans="1:12" ht="24.75" customHeight="1">
      <c r="A42" s="57">
        <v>22</v>
      </c>
      <c r="B42" s="78" t="s">
        <v>279</v>
      </c>
      <c r="C42" s="43" t="s">
        <v>129</v>
      </c>
      <c r="D42" s="37">
        <v>5093101522</v>
      </c>
      <c r="E42" s="39" t="s">
        <v>207</v>
      </c>
      <c r="F42" s="77">
        <v>3.26</v>
      </c>
      <c r="G42" s="77" t="s">
        <v>20</v>
      </c>
      <c r="H42" s="38">
        <v>90</v>
      </c>
      <c r="I42" s="37" t="s">
        <v>13</v>
      </c>
      <c r="J42" s="38" t="s">
        <v>20</v>
      </c>
      <c r="K42" s="44">
        <v>4500000</v>
      </c>
      <c r="L42" s="28"/>
    </row>
    <row r="43" spans="1:12" ht="24.75" customHeight="1">
      <c r="A43" s="57">
        <v>23</v>
      </c>
      <c r="B43" s="78" t="s">
        <v>280</v>
      </c>
      <c r="C43" s="18" t="s">
        <v>32</v>
      </c>
      <c r="D43" s="37">
        <v>5093101515</v>
      </c>
      <c r="E43" s="39" t="s">
        <v>207</v>
      </c>
      <c r="F43" s="77">
        <v>2.74</v>
      </c>
      <c r="G43" s="77" t="s">
        <v>21</v>
      </c>
      <c r="H43" s="38">
        <v>81</v>
      </c>
      <c r="I43" s="38" t="s">
        <v>19</v>
      </c>
      <c r="J43" s="38" t="s">
        <v>21</v>
      </c>
      <c r="K43" s="44">
        <v>3750000</v>
      </c>
      <c r="L43" s="28"/>
    </row>
    <row r="44" spans="1:12" ht="24.75" customHeight="1">
      <c r="A44" s="57"/>
      <c r="B44" s="119" t="s">
        <v>335</v>
      </c>
      <c r="C44" s="119"/>
      <c r="D44" s="37"/>
      <c r="E44" s="39"/>
      <c r="F44" s="77"/>
      <c r="G44" s="77"/>
      <c r="H44" s="38"/>
      <c r="I44" s="38"/>
      <c r="J44" s="38"/>
      <c r="K44" s="44"/>
      <c r="L44" s="28"/>
    </row>
    <row r="45" spans="1:12" ht="24.75" customHeight="1">
      <c r="A45" s="57">
        <v>24</v>
      </c>
      <c r="B45" s="78" t="s">
        <v>415</v>
      </c>
      <c r="C45" s="78" t="s">
        <v>15</v>
      </c>
      <c r="D45" s="37">
        <v>5093101260</v>
      </c>
      <c r="E45" s="82" t="s">
        <v>341</v>
      </c>
      <c r="F45" s="77">
        <v>3.84</v>
      </c>
      <c r="G45" s="37" t="s">
        <v>13</v>
      </c>
      <c r="H45" s="38">
        <v>92</v>
      </c>
      <c r="I45" s="37" t="s">
        <v>13</v>
      </c>
      <c r="J45" s="37" t="s">
        <v>13</v>
      </c>
      <c r="K45" s="80">
        <v>5250000</v>
      </c>
      <c r="L45" s="28"/>
    </row>
    <row r="46" spans="1:12" ht="24.75" customHeight="1">
      <c r="A46" s="57">
        <v>25</v>
      </c>
      <c r="B46" s="78" t="s">
        <v>349</v>
      </c>
      <c r="C46" s="78" t="s">
        <v>28</v>
      </c>
      <c r="D46" s="37">
        <v>5093101379</v>
      </c>
      <c r="E46" s="82" t="s">
        <v>341</v>
      </c>
      <c r="F46" s="77">
        <v>3.47</v>
      </c>
      <c r="G46" s="77" t="s">
        <v>20</v>
      </c>
      <c r="H46" s="38">
        <v>87</v>
      </c>
      <c r="I46" s="77" t="s">
        <v>20</v>
      </c>
      <c r="J46" s="77" t="s">
        <v>20</v>
      </c>
      <c r="K46" s="44">
        <v>4500000</v>
      </c>
      <c r="L46" s="28"/>
    </row>
    <row r="47" spans="1:12" ht="24.75" customHeight="1">
      <c r="A47" s="57">
        <v>26</v>
      </c>
      <c r="B47" s="78" t="s">
        <v>350</v>
      </c>
      <c r="C47" s="78" t="s">
        <v>40</v>
      </c>
      <c r="D47" s="37">
        <v>5093101320</v>
      </c>
      <c r="E47" s="82" t="s">
        <v>342</v>
      </c>
      <c r="F47" s="77">
        <v>3.45</v>
      </c>
      <c r="G47" s="77" t="s">
        <v>20</v>
      </c>
      <c r="H47" s="38">
        <v>82</v>
      </c>
      <c r="I47" s="77" t="s">
        <v>20</v>
      </c>
      <c r="J47" s="77" t="s">
        <v>20</v>
      </c>
      <c r="K47" s="44">
        <v>4500000</v>
      </c>
      <c r="L47" s="28"/>
    </row>
    <row r="48" spans="1:12" ht="24.75" customHeight="1">
      <c r="A48" s="57">
        <v>27</v>
      </c>
      <c r="B48" s="78" t="s">
        <v>142</v>
      </c>
      <c r="C48" s="78" t="s">
        <v>198</v>
      </c>
      <c r="D48" s="37">
        <v>5093101309</v>
      </c>
      <c r="E48" s="82" t="s">
        <v>342</v>
      </c>
      <c r="F48" s="77">
        <v>3.38</v>
      </c>
      <c r="G48" s="77" t="s">
        <v>20</v>
      </c>
      <c r="H48" s="38">
        <v>87</v>
      </c>
      <c r="I48" s="77" t="s">
        <v>20</v>
      </c>
      <c r="J48" s="77" t="s">
        <v>20</v>
      </c>
      <c r="K48" s="44">
        <v>4500000</v>
      </c>
      <c r="L48" s="28"/>
    </row>
    <row r="49" spans="1:12" ht="24.75" customHeight="1">
      <c r="A49" s="57">
        <v>28</v>
      </c>
      <c r="B49" s="78" t="s">
        <v>137</v>
      </c>
      <c r="C49" s="78" t="s">
        <v>37</v>
      </c>
      <c r="D49" s="37">
        <v>5093106363</v>
      </c>
      <c r="E49" s="82" t="s">
        <v>341</v>
      </c>
      <c r="F49" s="77">
        <v>3.33</v>
      </c>
      <c r="G49" s="77" t="s">
        <v>20</v>
      </c>
      <c r="H49" s="38">
        <v>93</v>
      </c>
      <c r="I49" s="37" t="s">
        <v>13</v>
      </c>
      <c r="J49" s="77" t="s">
        <v>20</v>
      </c>
      <c r="K49" s="44">
        <v>4500000</v>
      </c>
      <c r="L49" s="28"/>
    </row>
    <row r="50" spans="1:12" ht="24.75" customHeight="1">
      <c r="A50" s="57">
        <v>29</v>
      </c>
      <c r="B50" s="78" t="s">
        <v>344</v>
      </c>
      <c r="C50" s="78" t="s">
        <v>52</v>
      </c>
      <c r="D50" s="37">
        <v>5093101267</v>
      </c>
      <c r="E50" s="82" t="s">
        <v>342</v>
      </c>
      <c r="F50" s="77">
        <v>3.36</v>
      </c>
      <c r="G50" s="77" t="s">
        <v>20</v>
      </c>
      <c r="H50" s="38">
        <v>87</v>
      </c>
      <c r="I50" s="77" t="s">
        <v>20</v>
      </c>
      <c r="J50" s="77" t="s">
        <v>20</v>
      </c>
      <c r="K50" s="44">
        <v>4500000</v>
      </c>
      <c r="L50" s="28"/>
    </row>
    <row r="51" spans="1:12" ht="24.75" customHeight="1">
      <c r="A51" s="57">
        <v>30</v>
      </c>
      <c r="B51" s="78" t="s">
        <v>185</v>
      </c>
      <c r="C51" s="78" t="s">
        <v>26</v>
      </c>
      <c r="D51" s="37">
        <v>5093101262</v>
      </c>
      <c r="E51" s="82" t="s">
        <v>342</v>
      </c>
      <c r="F51" s="77">
        <v>3.13</v>
      </c>
      <c r="G51" s="77" t="s">
        <v>21</v>
      </c>
      <c r="H51" s="38">
        <v>81</v>
      </c>
      <c r="I51" s="77" t="s">
        <v>20</v>
      </c>
      <c r="J51" s="38" t="s">
        <v>343</v>
      </c>
      <c r="K51" s="44">
        <v>3750000</v>
      </c>
      <c r="L51" s="28"/>
    </row>
    <row r="52" spans="1:12" ht="41.25" customHeight="1">
      <c r="A52" s="119" t="s">
        <v>351</v>
      </c>
      <c r="B52" s="119"/>
      <c r="C52" s="119"/>
      <c r="D52" s="119"/>
      <c r="E52" s="119"/>
      <c r="F52" s="119"/>
      <c r="G52" s="119"/>
      <c r="H52" s="119"/>
      <c r="I52" s="119"/>
      <c r="J52" s="119"/>
      <c r="K52" s="25">
        <f>SUM(K15:K51)</f>
        <v>141000000</v>
      </c>
      <c r="L52" s="11"/>
    </row>
  </sheetData>
  <sheetProtection/>
  <mergeCells count="31">
    <mergeCell ref="B41:C41"/>
    <mergeCell ref="B19:C19"/>
    <mergeCell ref="B31:C31"/>
    <mergeCell ref="B44:C44"/>
    <mergeCell ref="A52:J52"/>
    <mergeCell ref="B40:C40"/>
    <mergeCell ref="D40:J40"/>
    <mergeCell ref="B26:C26"/>
    <mergeCell ref="B25:C25"/>
    <mergeCell ref="B14:C14"/>
    <mergeCell ref="D25:J25"/>
    <mergeCell ref="H11:I11"/>
    <mergeCell ref="B11:C12"/>
    <mergeCell ref="D11:D12"/>
    <mergeCell ref="A6:L6"/>
    <mergeCell ref="A7:L7"/>
    <mergeCell ref="A9:L9"/>
    <mergeCell ref="A11:A12"/>
    <mergeCell ref="J11:J12"/>
    <mergeCell ref="B13:C13"/>
    <mergeCell ref="D13:J13"/>
    <mergeCell ref="A1:D1"/>
    <mergeCell ref="A2:D2"/>
    <mergeCell ref="A3:D3"/>
    <mergeCell ref="K11:K12"/>
    <mergeCell ref="L11:L12"/>
    <mergeCell ref="E11:E12"/>
    <mergeCell ref="F11:G11"/>
    <mergeCell ref="E1:L1"/>
    <mergeCell ref="E2:L2"/>
    <mergeCell ref="A5:L5"/>
  </mergeCells>
  <hyperlinks>
    <hyperlink ref="D27" r:id="rId1" display="javascript: ViewStudentScholarship(1);"/>
    <hyperlink ref="D28" r:id="rId2" display="javascript: ViewStudentScholarship(2);"/>
    <hyperlink ref="D29" r:id="rId3" display="javascript: ViewStudentScholarship(3);"/>
    <hyperlink ref="D42" r:id="rId4" display="javascript: ViewStudentScholarship(1);"/>
    <hyperlink ref="D43" r:id="rId5" display="javascript: ViewStudentScholarship(1);"/>
  </hyperlinks>
  <printOptions/>
  <pageMargins left="0.39" right="0.2" top="0.48" bottom="0.6" header="0.25" footer="0.21"/>
  <pageSetup horizontalDpi="600" verticalDpi="600" orientation="landscape" paperSize="9" scale="95" r:id="rId7"/>
  <headerFooter>
    <oddFooter>&amp;CKhoa Đấu thầu</oddFooter>
  </headerFooter>
  <drawing r:id="rId6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zoomScale="90" zoomScaleNormal="90" zoomScalePageLayoutView="0" workbookViewId="0" topLeftCell="A1">
      <selection activeCell="M38" sqref="M38"/>
    </sheetView>
  </sheetViews>
  <sheetFormatPr defaultColWidth="9.140625" defaultRowHeight="15"/>
  <cols>
    <col min="1" max="1" width="6.28125" style="4" bestFit="1" customWidth="1"/>
    <col min="2" max="2" width="21.8515625" style="4" customWidth="1"/>
    <col min="3" max="3" width="9.421875" style="4" customWidth="1"/>
    <col min="4" max="4" width="15.8515625" style="4" bestFit="1" customWidth="1"/>
    <col min="5" max="5" width="12.7109375" style="4" bestFit="1" customWidth="1"/>
    <col min="6" max="6" width="8.28125" style="4" customWidth="1"/>
    <col min="7" max="7" width="11.00390625" style="4" customWidth="1"/>
    <col min="8" max="8" width="8.28125" style="4" customWidth="1"/>
    <col min="9" max="10" width="12.140625" style="4" customWidth="1"/>
    <col min="11" max="11" width="14.140625" style="4" bestFit="1" customWidth="1"/>
    <col min="12" max="12" width="12.140625" style="4" customWidth="1"/>
    <col min="13" max="16384" width="9.140625" style="4" customWidth="1"/>
  </cols>
  <sheetData>
    <row r="1" spans="1:12" s="1" customFormat="1" ht="18.75">
      <c r="A1" s="126" t="s">
        <v>0</v>
      </c>
      <c r="B1" s="126"/>
      <c r="C1" s="126"/>
      <c r="D1" s="126"/>
      <c r="E1" s="122" t="s">
        <v>1</v>
      </c>
      <c r="F1" s="122"/>
      <c r="G1" s="122"/>
      <c r="H1" s="122"/>
      <c r="I1" s="122"/>
      <c r="J1" s="122"/>
      <c r="K1" s="122"/>
      <c r="L1" s="122"/>
    </row>
    <row r="2" spans="1:12" s="1" customFormat="1" ht="18.75">
      <c r="A2" s="122" t="s">
        <v>2</v>
      </c>
      <c r="B2" s="122"/>
      <c r="C2" s="122"/>
      <c r="D2" s="122"/>
      <c r="E2" s="122" t="s">
        <v>3</v>
      </c>
      <c r="F2" s="122"/>
      <c r="G2" s="122"/>
      <c r="H2" s="122"/>
      <c r="I2" s="122"/>
      <c r="J2" s="122"/>
      <c r="K2" s="122"/>
      <c r="L2" s="122"/>
    </row>
    <row r="3" spans="1:11" s="1" customFormat="1" ht="18.75">
      <c r="A3" s="122" t="s">
        <v>4</v>
      </c>
      <c r="B3" s="122"/>
      <c r="C3" s="122"/>
      <c r="D3" s="122"/>
      <c r="E3" s="2"/>
      <c r="F3" s="2"/>
      <c r="G3" s="2"/>
      <c r="H3" s="2"/>
      <c r="I3" s="2"/>
      <c r="J3" s="2"/>
      <c r="K3" s="2"/>
    </row>
    <row r="4" spans="1:4" ht="16.5">
      <c r="A4" s="6"/>
      <c r="B4" s="6"/>
      <c r="C4" s="6"/>
      <c r="D4" s="6"/>
    </row>
    <row r="5" spans="1:4" ht="16.5">
      <c r="A5" s="6"/>
      <c r="B5" s="6"/>
      <c r="C5" s="6"/>
      <c r="D5" s="6"/>
    </row>
    <row r="6" spans="1:12" s="1" customFormat="1" ht="18.75">
      <c r="A6" s="122" t="s">
        <v>12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2" s="1" customFormat="1" ht="18.75">
      <c r="A7" s="122" t="str">
        <f>'Kinh te'!A6</f>
        <v>HỌC KỲ I NĂM HỌC 2018 - 2019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12" s="1" customFormat="1" ht="33" customHeight="1">
      <c r="A8" s="125" t="str">
        <f>'Kinh te'!A7</f>
        <v>(Ban hành kèm theo Quyết dịnh số:  741/QĐ-HVCSPT ngày 09 tháng 09 năm 2019 của Giám đốc Học viện )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</row>
    <row r="9" spans="1:10" s="1" customFormat="1" ht="16.5" customHeight="1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2" s="1" customFormat="1" ht="18.75">
      <c r="A10" s="122" t="s">
        <v>116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</row>
    <row r="11" ht="17.25" customHeight="1"/>
    <row r="12" spans="1:12" s="3" customFormat="1" ht="41.25" customHeight="1">
      <c r="A12" s="123" t="s">
        <v>5</v>
      </c>
      <c r="B12" s="123" t="s">
        <v>6</v>
      </c>
      <c r="C12" s="123"/>
      <c r="D12" s="123" t="s">
        <v>7</v>
      </c>
      <c r="E12" s="123" t="s">
        <v>8</v>
      </c>
      <c r="F12" s="124" t="s">
        <v>210</v>
      </c>
      <c r="G12" s="124"/>
      <c r="H12" s="124" t="s">
        <v>199</v>
      </c>
      <c r="I12" s="124"/>
      <c r="J12" s="124" t="s">
        <v>11</v>
      </c>
      <c r="K12" s="123" t="s">
        <v>79</v>
      </c>
      <c r="L12" s="123" t="s">
        <v>44</v>
      </c>
    </row>
    <row r="13" spans="1:12" s="3" customFormat="1" ht="30" customHeight="1">
      <c r="A13" s="123"/>
      <c r="B13" s="123"/>
      <c r="C13" s="123"/>
      <c r="D13" s="123"/>
      <c r="E13" s="123"/>
      <c r="F13" s="5" t="s">
        <v>9</v>
      </c>
      <c r="G13" s="5" t="s">
        <v>10</v>
      </c>
      <c r="H13" s="5" t="s">
        <v>9</v>
      </c>
      <c r="I13" s="5" t="s">
        <v>10</v>
      </c>
      <c r="J13" s="124"/>
      <c r="K13" s="123"/>
      <c r="L13" s="123"/>
    </row>
    <row r="14" spans="1:12" s="20" customFormat="1" ht="27.75" customHeight="1">
      <c r="A14" s="34"/>
      <c r="B14" s="119" t="s">
        <v>25</v>
      </c>
      <c r="C14" s="119"/>
      <c r="D14" s="121"/>
      <c r="E14" s="121"/>
      <c r="F14" s="121"/>
      <c r="G14" s="121"/>
      <c r="H14" s="121"/>
      <c r="I14" s="121"/>
      <c r="J14" s="121"/>
      <c r="K14" s="28"/>
      <c r="L14" s="28"/>
    </row>
    <row r="15" spans="1:12" s="20" customFormat="1" ht="27.75" customHeight="1">
      <c r="A15" s="34">
        <v>1</v>
      </c>
      <c r="B15" s="40" t="s">
        <v>212</v>
      </c>
      <c r="C15" s="18" t="s">
        <v>213</v>
      </c>
      <c r="D15" s="37">
        <v>5073401034</v>
      </c>
      <c r="E15" s="42" t="s">
        <v>300</v>
      </c>
      <c r="F15" s="48">
        <v>3.74</v>
      </c>
      <c r="G15" s="48" t="s">
        <v>13</v>
      </c>
      <c r="H15" s="49">
        <v>92</v>
      </c>
      <c r="I15" s="49" t="s">
        <v>13</v>
      </c>
      <c r="J15" s="49" t="s">
        <v>13</v>
      </c>
      <c r="K15" s="67">
        <v>5250000</v>
      </c>
      <c r="L15" s="28"/>
    </row>
    <row r="16" spans="1:12" s="20" customFormat="1" ht="27.75" customHeight="1">
      <c r="A16" s="34">
        <v>2</v>
      </c>
      <c r="B16" s="40" t="s">
        <v>142</v>
      </c>
      <c r="C16" s="18" t="s">
        <v>143</v>
      </c>
      <c r="D16" s="37" t="s">
        <v>144</v>
      </c>
      <c r="E16" s="42" t="s">
        <v>300</v>
      </c>
      <c r="F16" s="48">
        <v>3.7</v>
      </c>
      <c r="G16" s="48" t="s">
        <v>13</v>
      </c>
      <c r="H16" s="49">
        <v>92</v>
      </c>
      <c r="I16" s="49" t="s">
        <v>13</v>
      </c>
      <c r="J16" s="49" t="s">
        <v>13</v>
      </c>
      <c r="K16" s="67">
        <v>5250000</v>
      </c>
      <c r="L16" s="28"/>
    </row>
    <row r="17" spans="1:12" s="20" customFormat="1" ht="27.75" customHeight="1">
      <c r="A17" s="57">
        <v>3</v>
      </c>
      <c r="B17" s="18" t="s">
        <v>301</v>
      </c>
      <c r="C17" s="18" t="s">
        <v>26</v>
      </c>
      <c r="D17" s="37">
        <v>5073401001</v>
      </c>
      <c r="E17" s="42" t="s">
        <v>300</v>
      </c>
      <c r="F17" s="76">
        <v>3.67</v>
      </c>
      <c r="G17" s="42" t="s">
        <v>13</v>
      </c>
      <c r="H17" s="42">
        <v>92</v>
      </c>
      <c r="I17" s="49" t="s">
        <v>13</v>
      </c>
      <c r="J17" s="49" t="s">
        <v>13</v>
      </c>
      <c r="K17" s="67">
        <v>5250000</v>
      </c>
      <c r="L17" s="28"/>
    </row>
    <row r="18" spans="1:12" s="20" customFormat="1" ht="27.75" customHeight="1">
      <c r="A18" s="57">
        <v>4</v>
      </c>
      <c r="B18" s="18" t="s">
        <v>17</v>
      </c>
      <c r="C18" s="18" t="s">
        <v>29</v>
      </c>
      <c r="D18" s="37">
        <v>5073401030</v>
      </c>
      <c r="E18" s="42" t="s">
        <v>300</v>
      </c>
      <c r="F18" s="76">
        <v>3.59</v>
      </c>
      <c r="G18" s="42" t="s">
        <v>20</v>
      </c>
      <c r="H18" s="42">
        <v>100</v>
      </c>
      <c r="I18" s="49" t="s">
        <v>13</v>
      </c>
      <c r="J18" s="49" t="s">
        <v>20</v>
      </c>
      <c r="K18" s="67">
        <v>4500000</v>
      </c>
      <c r="L18" s="28"/>
    </row>
    <row r="19" spans="1:12" s="20" customFormat="1" ht="27.75" customHeight="1">
      <c r="A19" s="34"/>
      <c r="B19" s="119" t="s">
        <v>66</v>
      </c>
      <c r="C19" s="119"/>
      <c r="D19" s="121"/>
      <c r="E19" s="121"/>
      <c r="F19" s="121"/>
      <c r="G19" s="121"/>
      <c r="H19" s="121"/>
      <c r="I19" s="121"/>
      <c r="J19" s="121"/>
      <c r="K19" s="28"/>
      <c r="L19" s="28"/>
    </row>
    <row r="20" spans="1:12" s="20" customFormat="1" ht="27.75" customHeight="1">
      <c r="A20" s="34">
        <v>5</v>
      </c>
      <c r="B20" s="51" t="s">
        <v>150</v>
      </c>
      <c r="C20" s="18" t="s">
        <v>52</v>
      </c>
      <c r="D20" s="37" t="s">
        <v>151</v>
      </c>
      <c r="E20" s="39" t="s">
        <v>302</v>
      </c>
      <c r="F20" s="48">
        <v>3.93</v>
      </c>
      <c r="G20" s="48" t="s">
        <v>13</v>
      </c>
      <c r="H20" s="49">
        <v>94</v>
      </c>
      <c r="I20" s="48" t="s">
        <v>13</v>
      </c>
      <c r="J20" s="48" t="s">
        <v>13</v>
      </c>
      <c r="K20" s="67">
        <v>5250000</v>
      </c>
      <c r="L20" s="28"/>
    </row>
    <row r="21" spans="1:12" s="20" customFormat="1" ht="27.75" customHeight="1">
      <c r="A21" s="34">
        <v>6</v>
      </c>
      <c r="B21" s="41" t="s">
        <v>145</v>
      </c>
      <c r="C21" s="43" t="s">
        <v>146</v>
      </c>
      <c r="D21" s="37" t="s">
        <v>147</v>
      </c>
      <c r="E21" s="39" t="s">
        <v>303</v>
      </c>
      <c r="F21" s="50">
        <v>3.83</v>
      </c>
      <c r="G21" s="48" t="s">
        <v>13</v>
      </c>
      <c r="H21" s="38">
        <v>92</v>
      </c>
      <c r="I21" s="48" t="s">
        <v>13</v>
      </c>
      <c r="J21" s="48" t="s">
        <v>13</v>
      </c>
      <c r="K21" s="67">
        <v>5250000</v>
      </c>
      <c r="L21" s="28"/>
    </row>
    <row r="22" spans="1:12" s="20" customFormat="1" ht="27.75" customHeight="1">
      <c r="A22" s="57">
        <v>7</v>
      </c>
      <c r="B22" s="41" t="s">
        <v>148</v>
      </c>
      <c r="C22" s="18" t="s">
        <v>138</v>
      </c>
      <c r="D22" s="37" t="s">
        <v>149</v>
      </c>
      <c r="E22" s="39" t="s">
        <v>303</v>
      </c>
      <c r="F22" s="50">
        <v>3.7</v>
      </c>
      <c r="G22" s="48" t="s">
        <v>13</v>
      </c>
      <c r="H22" s="38">
        <v>90</v>
      </c>
      <c r="I22" s="48" t="s">
        <v>13</v>
      </c>
      <c r="J22" s="48" t="s">
        <v>13</v>
      </c>
      <c r="K22" s="67">
        <v>5250000</v>
      </c>
      <c r="L22" s="28"/>
    </row>
    <row r="23" spans="1:12" s="20" customFormat="1" ht="27.75" customHeight="1">
      <c r="A23" s="57">
        <v>8</v>
      </c>
      <c r="B23" s="51" t="s">
        <v>17</v>
      </c>
      <c r="C23" s="18" t="s">
        <v>184</v>
      </c>
      <c r="D23" s="37">
        <v>5083401112</v>
      </c>
      <c r="E23" s="39" t="s">
        <v>303</v>
      </c>
      <c r="F23" s="48">
        <v>3.63</v>
      </c>
      <c r="G23" s="48" t="s">
        <v>13</v>
      </c>
      <c r="H23" s="49">
        <v>91</v>
      </c>
      <c r="I23" s="48" t="s">
        <v>13</v>
      </c>
      <c r="J23" s="48" t="s">
        <v>13</v>
      </c>
      <c r="K23" s="67">
        <v>5250000</v>
      </c>
      <c r="L23" s="28"/>
    </row>
    <row r="24" spans="1:12" s="20" customFormat="1" ht="27.75" customHeight="1">
      <c r="A24" s="57">
        <v>9</v>
      </c>
      <c r="B24" s="40" t="s">
        <v>17</v>
      </c>
      <c r="C24" s="18" t="s">
        <v>16</v>
      </c>
      <c r="D24" s="37" t="s">
        <v>152</v>
      </c>
      <c r="E24" s="39" t="s">
        <v>302</v>
      </c>
      <c r="F24" s="53">
        <v>3.92</v>
      </c>
      <c r="G24" s="48" t="s">
        <v>13</v>
      </c>
      <c r="H24" s="49">
        <v>86</v>
      </c>
      <c r="I24" s="49" t="s">
        <v>19</v>
      </c>
      <c r="J24" s="38" t="s">
        <v>20</v>
      </c>
      <c r="K24" s="67">
        <v>4500000</v>
      </c>
      <c r="L24" s="28"/>
    </row>
    <row r="25" spans="1:12" s="20" customFormat="1" ht="27.75" customHeight="1">
      <c r="A25" s="57">
        <v>10</v>
      </c>
      <c r="B25" s="40" t="s">
        <v>304</v>
      </c>
      <c r="C25" s="18" t="s">
        <v>38</v>
      </c>
      <c r="D25" s="37">
        <v>5083401014</v>
      </c>
      <c r="E25" s="39" t="s">
        <v>302</v>
      </c>
      <c r="F25" s="53">
        <v>3.68</v>
      </c>
      <c r="G25" s="48" t="s">
        <v>13</v>
      </c>
      <c r="H25" s="49">
        <v>87</v>
      </c>
      <c r="I25" s="49" t="s">
        <v>19</v>
      </c>
      <c r="J25" s="38" t="s">
        <v>20</v>
      </c>
      <c r="K25" s="67">
        <v>4500000</v>
      </c>
      <c r="L25" s="28"/>
    </row>
    <row r="26" spans="1:12" s="20" customFormat="1" ht="27.75" customHeight="1">
      <c r="A26" s="57">
        <v>11</v>
      </c>
      <c r="B26" s="40" t="s">
        <v>305</v>
      </c>
      <c r="C26" s="18" t="s">
        <v>32</v>
      </c>
      <c r="D26" s="37">
        <v>5083401027</v>
      </c>
      <c r="E26" s="39" t="s">
        <v>302</v>
      </c>
      <c r="F26" s="53">
        <v>3.67</v>
      </c>
      <c r="G26" s="48" t="s">
        <v>13</v>
      </c>
      <c r="H26" s="49">
        <v>81</v>
      </c>
      <c r="I26" s="49" t="s">
        <v>19</v>
      </c>
      <c r="J26" s="38" t="s">
        <v>20</v>
      </c>
      <c r="K26" s="67">
        <v>4500000</v>
      </c>
      <c r="L26" s="28"/>
    </row>
    <row r="27" spans="1:12" s="20" customFormat="1" ht="27.75" customHeight="1">
      <c r="A27" s="57">
        <v>12</v>
      </c>
      <c r="B27" s="41" t="s">
        <v>153</v>
      </c>
      <c r="C27" s="43" t="s">
        <v>54</v>
      </c>
      <c r="D27" s="37" t="s">
        <v>154</v>
      </c>
      <c r="E27" s="39" t="s">
        <v>303</v>
      </c>
      <c r="F27" s="48">
        <v>3.5</v>
      </c>
      <c r="G27" s="49" t="s">
        <v>20</v>
      </c>
      <c r="H27" s="38">
        <v>90</v>
      </c>
      <c r="I27" s="48" t="s">
        <v>13</v>
      </c>
      <c r="J27" s="49" t="s">
        <v>20</v>
      </c>
      <c r="K27" s="67">
        <v>4500000</v>
      </c>
      <c r="L27" s="28"/>
    </row>
    <row r="28" spans="1:12" s="20" customFormat="1" ht="27.75" customHeight="1">
      <c r="A28" s="57">
        <v>13</v>
      </c>
      <c r="B28" s="41" t="s">
        <v>306</v>
      </c>
      <c r="C28" s="43" t="s">
        <v>198</v>
      </c>
      <c r="D28" s="37">
        <v>5083401126</v>
      </c>
      <c r="E28" s="39" t="s">
        <v>303</v>
      </c>
      <c r="F28" s="48">
        <v>3.5</v>
      </c>
      <c r="G28" s="49" t="s">
        <v>20</v>
      </c>
      <c r="H28" s="38">
        <v>90</v>
      </c>
      <c r="I28" s="48" t="s">
        <v>13</v>
      </c>
      <c r="J28" s="49" t="s">
        <v>20</v>
      </c>
      <c r="K28" s="67">
        <v>4500000</v>
      </c>
      <c r="L28" s="28"/>
    </row>
    <row r="29" spans="1:12" s="20" customFormat="1" ht="27.75" customHeight="1">
      <c r="A29" s="34"/>
      <c r="B29" s="119" t="s">
        <v>139</v>
      </c>
      <c r="C29" s="119"/>
      <c r="D29" s="141"/>
      <c r="E29" s="141"/>
      <c r="F29" s="141"/>
      <c r="G29" s="141"/>
      <c r="H29" s="141"/>
      <c r="I29" s="141"/>
      <c r="J29" s="141"/>
      <c r="K29" s="28"/>
      <c r="L29" s="28"/>
    </row>
    <row r="30" spans="1:12" s="20" customFormat="1" ht="27.75" customHeight="1">
      <c r="A30" s="34">
        <v>14</v>
      </c>
      <c r="B30" s="41" t="s">
        <v>155</v>
      </c>
      <c r="C30" s="43" t="s">
        <v>23</v>
      </c>
      <c r="D30" s="38">
        <v>5093401111</v>
      </c>
      <c r="E30" s="39" t="s">
        <v>156</v>
      </c>
      <c r="F30" s="50">
        <v>3.71</v>
      </c>
      <c r="G30" s="48" t="s">
        <v>13</v>
      </c>
      <c r="H30" s="38">
        <v>92</v>
      </c>
      <c r="I30" s="48" t="s">
        <v>13</v>
      </c>
      <c r="J30" s="48" t="s">
        <v>13</v>
      </c>
      <c r="K30" s="67">
        <v>5250000</v>
      </c>
      <c r="L30" s="28"/>
    </row>
    <row r="31" spans="1:12" s="20" customFormat="1" ht="27.75" customHeight="1">
      <c r="A31" s="34">
        <v>15</v>
      </c>
      <c r="B31" s="51" t="s">
        <v>17</v>
      </c>
      <c r="C31" s="18" t="s">
        <v>159</v>
      </c>
      <c r="D31" s="49">
        <v>5093401047</v>
      </c>
      <c r="E31" s="39" t="s">
        <v>160</v>
      </c>
      <c r="F31" s="48">
        <v>3.61</v>
      </c>
      <c r="G31" s="48" t="s">
        <v>13</v>
      </c>
      <c r="H31" s="49">
        <v>90</v>
      </c>
      <c r="I31" s="48" t="s">
        <v>13</v>
      </c>
      <c r="J31" s="48" t="s">
        <v>13</v>
      </c>
      <c r="K31" s="67">
        <v>5250000</v>
      </c>
      <c r="L31" s="28"/>
    </row>
    <row r="32" spans="1:12" s="20" customFormat="1" ht="27.75" customHeight="1">
      <c r="A32" s="57">
        <v>16</v>
      </c>
      <c r="B32" s="51" t="s">
        <v>307</v>
      </c>
      <c r="C32" s="18" t="s">
        <v>26</v>
      </c>
      <c r="D32" s="49">
        <v>5093401065</v>
      </c>
      <c r="E32" s="39" t="s">
        <v>156</v>
      </c>
      <c r="F32" s="50">
        <v>3.59</v>
      </c>
      <c r="G32" s="38" t="s">
        <v>20</v>
      </c>
      <c r="H32" s="38">
        <v>87</v>
      </c>
      <c r="I32" s="38" t="s">
        <v>19</v>
      </c>
      <c r="J32" s="38" t="s">
        <v>20</v>
      </c>
      <c r="K32" s="67">
        <v>4500000</v>
      </c>
      <c r="L32" s="28"/>
    </row>
    <row r="33" spans="1:12" s="20" customFormat="1" ht="27.75" customHeight="1">
      <c r="A33" s="57">
        <v>17</v>
      </c>
      <c r="B33" s="51" t="s">
        <v>17</v>
      </c>
      <c r="C33" s="18" t="s">
        <v>161</v>
      </c>
      <c r="D33" s="49">
        <v>5093401044</v>
      </c>
      <c r="E33" s="39" t="s">
        <v>160</v>
      </c>
      <c r="F33" s="48">
        <v>3.39</v>
      </c>
      <c r="G33" s="38" t="s">
        <v>20</v>
      </c>
      <c r="H33" s="49">
        <v>90</v>
      </c>
      <c r="I33" s="48" t="s">
        <v>13</v>
      </c>
      <c r="J33" s="38" t="s">
        <v>20</v>
      </c>
      <c r="K33" s="67">
        <v>4500000</v>
      </c>
      <c r="L33" s="28"/>
    </row>
    <row r="34" spans="1:12" s="20" customFormat="1" ht="27.75" customHeight="1">
      <c r="A34" s="57">
        <v>18</v>
      </c>
      <c r="B34" s="51" t="s">
        <v>157</v>
      </c>
      <c r="C34" s="18" t="s">
        <v>158</v>
      </c>
      <c r="D34" s="49">
        <v>5093401096</v>
      </c>
      <c r="E34" s="39" t="s">
        <v>156</v>
      </c>
      <c r="F34" s="48">
        <v>3.38</v>
      </c>
      <c r="G34" s="49" t="s">
        <v>20</v>
      </c>
      <c r="H34" s="49">
        <v>88</v>
      </c>
      <c r="I34" s="49" t="s">
        <v>19</v>
      </c>
      <c r="J34" s="49" t="s">
        <v>20</v>
      </c>
      <c r="K34" s="67">
        <v>4500000</v>
      </c>
      <c r="L34" s="28"/>
    </row>
    <row r="35" spans="1:12" s="20" customFormat="1" ht="27.75" customHeight="1">
      <c r="A35" s="57">
        <v>19</v>
      </c>
      <c r="B35" s="41" t="s">
        <v>17</v>
      </c>
      <c r="C35" s="18" t="s">
        <v>30</v>
      </c>
      <c r="D35" s="38">
        <v>5093401105</v>
      </c>
      <c r="E35" s="39" t="s">
        <v>156</v>
      </c>
      <c r="F35" s="50">
        <v>3.32</v>
      </c>
      <c r="G35" s="38" t="s">
        <v>20</v>
      </c>
      <c r="H35" s="38">
        <v>80</v>
      </c>
      <c r="I35" s="38" t="s">
        <v>19</v>
      </c>
      <c r="J35" s="38" t="s">
        <v>20</v>
      </c>
      <c r="K35" s="67">
        <v>4500000</v>
      </c>
      <c r="L35" s="28"/>
    </row>
    <row r="36" spans="1:12" s="20" customFormat="1" ht="27.75" customHeight="1">
      <c r="A36" s="57">
        <v>20</v>
      </c>
      <c r="B36" s="51" t="s">
        <v>162</v>
      </c>
      <c r="C36" s="18" t="s">
        <v>163</v>
      </c>
      <c r="D36" s="49">
        <v>5093401030</v>
      </c>
      <c r="E36" s="39" t="s">
        <v>160</v>
      </c>
      <c r="F36" s="48">
        <v>3.22</v>
      </c>
      <c r="G36" s="38" t="s">
        <v>20</v>
      </c>
      <c r="H36" s="49">
        <v>83</v>
      </c>
      <c r="I36" s="38" t="s">
        <v>19</v>
      </c>
      <c r="J36" s="38" t="s">
        <v>20</v>
      </c>
      <c r="K36" s="67">
        <v>4500000</v>
      </c>
      <c r="L36" s="28"/>
    </row>
    <row r="37" spans="1:12" s="20" customFormat="1" ht="27.75" customHeight="1">
      <c r="A37" s="57">
        <v>21</v>
      </c>
      <c r="B37" s="18" t="s">
        <v>308</v>
      </c>
      <c r="C37" s="18" t="s">
        <v>41</v>
      </c>
      <c r="D37" s="42">
        <v>5093401123</v>
      </c>
      <c r="E37" s="39" t="s">
        <v>156</v>
      </c>
      <c r="F37" s="76">
        <v>3.06</v>
      </c>
      <c r="G37" s="42" t="s">
        <v>21</v>
      </c>
      <c r="H37" s="42">
        <v>81</v>
      </c>
      <c r="I37" s="38" t="s">
        <v>19</v>
      </c>
      <c r="J37" s="42" t="s">
        <v>21</v>
      </c>
      <c r="K37" s="67">
        <v>3750000</v>
      </c>
      <c r="L37" s="28"/>
    </row>
    <row r="38" spans="1:12" s="20" customFormat="1" ht="27.75" customHeight="1">
      <c r="A38" s="57">
        <v>22</v>
      </c>
      <c r="B38" s="18" t="s">
        <v>309</v>
      </c>
      <c r="C38" s="18" t="s">
        <v>310</v>
      </c>
      <c r="D38" s="42">
        <v>5093401031</v>
      </c>
      <c r="E38" s="39" t="s">
        <v>160</v>
      </c>
      <c r="F38" s="76">
        <v>3.03</v>
      </c>
      <c r="G38" s="42" t="s">
        <v>21</v>
      </c>
      <c r="H38" s="42">
        <v>92</v>
      </c>
      <c r="I38" s="38" t="s">
        <v>13</v>
      </c>
      <c r="J38" s="42" t="s">
        <v>21</v>
      </c>
      <c r="K38" s="67">
        <v>3750000</v>
      </c>
      <c r="L38" s="28"/>
    </row>
    <row r="39" spans="1:12" ht="27.75" customHeight="1">
      <c r="A39" s="119" t="s">
        <v>115</v>
      </c>
      <c r="B39" s="119"/>
      <c r="C39" s="119"/>
      <c r="D39" s="119"/>
      <c r="E39" s="119"/>
      <c r="F39" s="119"/>
      <c r="G39" s="119"/>
      <c r="H39" s="119"/>
      <c r="I39" s="119"/>
      <c r="J39" s="119"/>
      <c r="K39" s="25">
        <f>SUM(K15:K38)</f>
        <v>104250000</v>
      </c>
      <c r="L39" s="11"/>
    </row>
  </sheetData>
  <sheetProtection/>
  <mergeCells count="25">
    <mergeCell ref="D29:J29"/>
    <mergeCell ref="B29:C29"/>
    <mergeCell ref="K12:K13"/>
    <mergeCell ref="L12:L13"/>
    <mergeCell ref="A39:J39"/>
    <mergeCell ref="E1:L1"/>
    <mergeCell ref="E2:L2"/>
    <mergeCell ref="A6:L6"/>
    <mergeCell ref="A7:L7"/>
    <mergeCell ref="A8:L8"/>
    <mergeCell ref="B19:C19"/>
    <mergeCell ref="D19:J19"/>
    <mergeCell ref="A3:D3"/>
    <mergeCell ref="A12:A13"/>
    <mergeCell ref="B12:C13"/>
    <mergeCell ref="D12:D13"/>
    <mergeCell ref="A1:D1"/>
    <mergeCell ref="A2:D2"/>
    <mergeCell ref="E12:E13"/>
    <mergeCell ref="F12:G12"/>
    <mergeCell ref="B14:C14"/>
    <mergeCell ref="D14:J14"/>
    <mergeCell ref="H12:I12"/>
    <mergeCell ref="J12:J13"/>
    <mergeCell ref="A10:L10"/>
  </mergeCells>
  <printOptions/>
  <pageMargins left="0.71" right="0.2" top="0.42" bottom="0.57" header="0.3" footer="0.23"/>
  <pageSetup horizontalDpi="600" verticalDpi="600" orientation="landscape" paperSize="9" scale="95" r:id="rId2"/>
  <headerFooter>
    <oddFooter>&amp;CKhoa Quản trị Kinh doanh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3"/>
  <sheetViews>
    <sheetView zoomScale="80" zoomScaleNormal="80" zoomScalePageLayoutView="0" workbookViewId="0" topLeftCell="A31">
      <selection activeCell="E48" sqref="E48"/>
    </sheetView>
  </sheetViews>
  <sheetFormatPr defaultColWidth="9.140625" defaultRowHeight="15"/>
  <cols>
    <col min="1" max="1" width="6.28125" style="4" bestFit="1" customWidth="1"/>
    <col min="2" max="2" width="21.7109375" style="4" customWidth="1"/>
    <col min="3" max="3" width="10.00390625" style="4" customWidth="1"/>
    <col min="4" max="4" width="15.8515625" style="4" bestFit="1" customWidth="1"/>
    <col min="5" max="5" width="14.7109375" style="4" customWidth="1"/>
    <col min="6" max="6" width="7.57421875" style="4" bestFit="1" customWidth="1"/>
    <col min="7" max="7" width="12.28125" style="4" customWidth="1"/>
    <col min="8" max="8" width="7.140625" style="4" customWidth="1"/>
    <col min="9" max="9" width="11.8515625" style="4" customWidth="1"/>
    <col min="10" max="10" width="12.00390625" style="4" customWidth="1"/>
    <col min="11" max="11" width="14.140625" style="4" customWidth="1"/>
    <col min="12" max="12" width="11.140625" style="4" customWidth="1"/>
    <col min="13" max="16384" width="9.140625" style="4" customWidth="1"/>
  </cols>
  <sheetData>
    <row r="1" spans="1:12" s="1" customFormat="1" ht="18.75">
      <c r="A1" s="126" t="s">
        <v>0</v>
      </c>
      <c r="B1" s="126"/>
      <c r="C1" s="126"/>
      <c r="D1" s="126"/>
      <c r="E1" s="122" t="s">
        <v>1</v>
      </c>
      <c r="F1" s="122"/>
      <c r="G1" s="122"/>
      <c r="H1" s="122"/>
      <c r="I1" s="122"/>
      <c r="J1" s="122"/>
      <c r="K1" s="122"/>
      <c r="L1" s="122"/>
    </row>
    <row r="2" spans="1:12" s="1" customFormat="1" ht="18.75">
      <c r="A2" s="122" t="s">
        <v>2</v>
      </c>
      <c r="B2" s="122"/>
      <c r="C2" s="122"/>
      <c r="D2" s="122"/>
      <c r="E2" s="122" t="s">
        <v>3</v>
      </c>
      <c r="F2" s="122"/>
      <c r="G2" s="122"/>
      <c r="H2" s="122"/>
      <c r="I2" s="122"/>
      <c r="J2" s="122"/>
      <c r="K2" s="122"/>
      <c r="L2" s="122"/>
    </row>
    <row r="3" spans="1:11" s="1" customFormat="1" ht="18.75">
      <c r="A3" s="122" t="s">
        <v>4</v>
      </c>
      <c r="B3" s="122"/>
      <c r="C3" s="122"/>
      <c r="D3" s="122"/>
      <c r="E3" s="2"/>
      <c r="F3" s="2"/>
      <c r="G3" s="2"/>
      <c r="H3" s="2"/>
      <c r="I3" s="2"/>
      <c r="J3" s="2"/>
      <c r="K3" s="2"/>
    </row>
    <row r="4" spans="1:4" ht="20.25" customHeight="1">
      <c r="A4" s="6"/>
      <c r="B4" s="6"/>
      <c r="C4" s="6"/>
      <c r="D4" s="6"/>
    </row>
    <row r="5" spans="1:12" s="1" customFormat="1" ht="18.75">
      <c r="A5" s="122" t="s">
        <v>12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</row>
    <row r="6" spans="1:12" s="1" customFormat="1" ht="18.75">
      <c r="A6" s="122" t="str">
        <f>QTKD!A7</f>
        <v>HỌC KỲ I NĂM HỌC 2018 - 2019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2" s="1" customFormat="1" ht="28.5" customHeight="1">
      <c r="A7" s="125" t="str">
        <f>QTKD!A8</f>
        <v>(Ban hành kèm theo Quyết dịnh số:  741/QĐ-HVCSPT ngày 09 tháng 09 năm 2019 của Giám đốc Học viện )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</row>
    <row r="8" spans="1:10" s="1" customFormat="1" ht="10.5" customHeight="1">
      <c r="A8" s="7"/>
      <c r="B8" s="7"/>
      <c r="C8" s="7"/>
      <c r="D8" s="7"/>
      <c r="E8" s="7"/>
      <c r="F8" s="7"/>
      <c r="G8" s="7"/>
      <c r="H8" s="7"/>
      <c r="I8" s="7"/>
      <c r="J8" s="7"/>
    </row>
    <row r="9" spans="1:12" s="1" customFormat="1" ht="24.75" customHeight="1">
      <c r="A9" s="122" t="s">
        <v>84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0" ht="19.5" customHeight="1"/>
    <row r="11" spans="1:12" s="3" customFormat="1" ht="44.25" customHeight="1">
      <c r="A11" s="123" t="s">
        <v>5</v>
      </c>
      <c r="B11" s="123" t="s">
        <v>6</v>
      </c>
      <c r="C11" s="123"/>
      <c r="D11" s="123" t="s">
        <v>7</v>
      </c>
      <c r="E11" s="123" t="s">
        <v>8</v>
      </c>
      <c r="F11" s="124" t="s">
        <v>210</v>
      </c>
      <c r="G11" s="124"/>
      <c r="H11" s="124" t="s">
        <v>199</v>
      </c>
      <c r="I11" s="124"/>
      <c r="J11" s="124" t="s">
        <v>11</v>
      </c>
      <c r="K11" s="123" t="s">
        <v>79</v>
      </c>
      <c r="L11" s="123" t="s">
        <v>44</v>
      </c>
    </row>
    <row r="12" spans="1:12" s="3" customFormat="1" ht="32.25" customHeight="1">
      <c r="A12" s="123"/>
      <c r="B12" s="123"/>
      <c r="C12" s="123"/>
      <c r="D12" s="123"/>
      <c r="E12" s="123"/>
      <c r="F12" s="5" t="s">
        <v>9</v>
      </c>
      <c r="G12" s="5" t="s">
        <v>10</v>
      </c>
      <c r="H12" s="5" t="s">
        <v>9</v>
      </c>
      <c r="I12" s="5" t="s">
        <v>10</v>
      </c>
      <c r="J12" s="124"/>
      <c r="K12" s="123"/>
      <c r="L12" s="123"/>
    </row>
    <row r="13" spans="1:12" s="20" customFormat="1" ht="24.75" customHeight="1">
      <c r="A13" s="86"/>
      <c r="B13" s="142" t="s">
        <v>25</v>
      </c>
      <c r="C13" s="142"/>
      <c r="D13" s="143"/>
      <c r="E13" s="143"/>
      <c r="F13" s="143"/>
      <c r="G13" s="143"/>
      <c r="H13" s="143"/>
      <c r="I13" s="143"/>
      <c r="J13" s="143"/>
      <c r="K13" s="87"/>
      <c r="L13" s="87"/>
    </row>
    <row r="14" spans="1:12" s="20" customFormat="1" ht="24.75" customHeight="1">
      <c r="A14" s="86">
        <v>1</v>
      </c>
      <c r="B14" s="88" t="s">
        <v>324</v>
      </c>
      <c r="C14" s="89" t="s">
        <v>113</v>
      </c>
      <c r="D14" s="90" t="s">
        <v>107</v>
      </c>
      <c r="E14" s="90" t="s">
        <v>282</v>
      </c>
      <c r="F14" s="91">
        <v>3.9</v>
      </c>
      <c r="G14" s="90" t="s">
        <v>13</v>
      </c>
      <c r="H14" s="90">
        <v>96</v>
      </c>
      <c r="I14" s="90" t="s">
        <v>13</v>
      </c>
      <c r="J14" s="90" t="s">
        <v>13</v>
      </c>
      <c r="K14" s="97">
        <v>5250000</v>
      </c>
      <c r="L14" s="87"/>
    </row>
    <row r="15" spans="1:13" s="20" customFormat="1" ht="24.75" customHeight="1">
      <c r="A15" s="86">
        <v>2</v>
      </c>
      <c r="B15" s="88" t="s">
        <v>325</v>
      </c>
      <c r="C15" s="89" t="s">
        <v>40</v>
      </c>
      <c r="D15" s="90" t="s">
        <v>283</v>
      </c>
      <c r="E15" s="90" t="s">
        <v>282</v>
      </c>
      <c r="F15" s="91">
        <v>3.84</v>
      </c>
      <c r="G15" s="90" t="s">
        <v>13</v>
      </c>
      <c r="H15" s="90">
        <v>91</v>
      </c>
      <c r="I15" s="90" t="s">
        <v>13</v>
      </c>
      <c r="J15" s="90" t="s">
        <v>13</v>
      </c>
      <c r="K15" s="97">
        <v>5250000</v>
      </c>
      <c r="L15" s="87"/>
      <c r="M15" s="30"/>
    </row>
    <row r="16" spans="1:13" s="20" customFormat="1" ht="24.75" customHeight="1">
      <c r="A16" s="86">
        <v>3</v>
      </c>
      <c r="B16" s="88" t="s">
        <v>326</v>
      </c>
      <c r="C16" s="89" t="s">
        <v>146</v>
      </c>
      <c r="D16" s="90" t="s">
        <v>284</v>
      </c>
      <c r="E16" s="90" t="s">
        <v>282</v>
      </c>
      <c r="F16" s="91">
        <v>3.73</v>
      </c>
      <c r="G16" s="90" t="s">
        <v>13</v>
      </c>
      <c r="H16" s="90">
        <v>90</v>
      </c>
      <c r="I16" s="90" t="s">
        <v>13</v>
      </c>
      <c r="J16" s="90" t="s">
        <v>13</v>
      </c>
      <c r="K16" s="97">
        <v>5250000</v>
      </c>
      <c r="L16" s="87"/>
      <c r="M16" s="30"/>
    </row>
    <row r="17" spans="1:13" s="20" customFormat="1" ht="24.75" customHeight="1">
      <c r="A17" s="86">
        <v>4</v>
      </c>
      <c r="B17" s="88" t="s">
        <v>173</v>
      </c>
      <c r="C17" s="89" t="s">
        <v>65</v>
      </c>
      <c r="D17" s="90" t="s">
        <v>285</v>
      </c>
      <c r="E17" s="90" t="s">
        <v>282</v>
      </c>
      <c r="F17" s="91">
        <v>4</v>
      </c>
      <c r="G17" s="90" t="s">
        <v>13</v>
      </c>
      <c r="H17" s="90">
        <v>84</v>
      </c>
      <c r="I17" s="90" t="s">
        <v>19</v>
      </c>
      <c r="J17" s="90" t="s">
        <v>20</v>
      </c>
      <c r="K17" s="97">
        <v>4500000</v>
      </c>
      <c r="L17" s="87"/>
      <c r="M17" s="30"/>
    </row>
    <row r="18" spans="1:13" s="20" customFormat="1" ht="24.75" customHeight="1">
      <c r="A18" s="86">
        <v>5</v>
      </c>
      <c r="B18" s="88" t="s">
        <v>327</v>
      </c>
      <c r="C18" s="89" t="s">
        <v>26</v>
      </c>
      <c r="D18" s="90" t="s">
        <v>286</v>
      </c>
      <c r="E18" s="90" t="s">
        <v>282</v>
      </c>
      <c r="F18" s="91">
        <v>3.92</v>
      </c>
      <c r="G18" s="90" t="s">
        <v>13</v>
      </c>
      <c r="H18" s="90">
        <v>87</v>
      </c>
      <c r="I18" s="90" t="s">
        <v>19</v>
      </c>
      <c r="J18" s="90" t="s">
        <v>20</v>
      </c>
      <c r="K18" s="97">
        <v>4500000</v>
      </c>
      <c r="L18" s="87"/>
      <c r="M18" s="30"/>
    </row>
    <row r="19" spans="1:13" s="20" customFormat="1" ht="24.75" customHeight="1">
      <c r="A19" s="86">
        <v>6</v>
      </c>
      <c r="B19" s="88" t="s">
        <v>110</v>
      </c>
      <c r="C19" s="89" t="s">
        <v>213</v>
      </c>
      <c r="D19" s="90" t="s">
        <v>287</v>
      </c>
      <c r="E19" s="90" t="s">
        <v>282</v>
      </c>
      <c r="F19" s="91">
        <v>3.76</v>
      </c>
      <c r="G19" s="90" t="s">
        <v>13</v>
      </c>
      <c r="H19" s="90">
        <v>86</v>
      </c>
      <c r="I19" s="90" t="s">
        <v>19</v>
      </c>
      <c r="J19" s="90" t="s">
        <v>20</v>
      </c>
      <c r="K19" s="97">
        <v>4500000</v>
      </c>
      <c r="L19" s="87"/>
      <c r="M19" s="30"/>
    </row>
    <row r="20" spans="1:12" s="20" customFormat="1" ht="24.75" customHeight="1">
      <c r="A20" s="86"/>
      <c r="B20" s="142" t="s">
        <v>66</v>
      </c>
      <c r="C20" s="142"/>
      <c r="D20" s="143"/>
      <c r="E20" s="143"/>
      <c r="F20" s="143"/>
      <c r="G20" s="143"/>
      <c r="H20" s="143"/>
      <c r="I20" s="143"/>
      <c r="J20" s="143"/>
      <c r="K20" s="87"/>
      <c r="L20" s="87"/>
    </row>
    <row r="21" spans="1:12" s="20" customFormat="1" ht="24.75" customHeight="1">
      <c r="A21" s="86"/>
      <c r="B21" s="142" t="s">
        <v>311</v>
      </c>
      <c r="C21" s="142"/>
      <c r="D21" s="86"/>
      <c r="E21" s="86"/>
      <c r="F21" s="86"/>
      <c r="G21" s="86"/>
      <c r="H21" s="86"/>
      <c r="I21" s="86"/>
      <c r="J21" s="86"/>
      <c r="K21" s="87"/>
      <c r="L21" s="87"/>
    </row>
    <row r="22" spans="1:12" s="20" customFormat="1" ht="24.75" customHeight="1">
      <c r="A22" s="86">
        <v>7</v>
      </c>
      <c r="B22" s="88" t="s">
        <v>179</v>
      </c>
      <c r="C22" s="88" t="s">
        <v>328</v>
      </c>
      <c r="D22" s="90" t="s">
        <v>166</v>
      </c>
      <c r="E22" s="92" t="s">
        <v>312</v>
      </c>
      <c r="F22" s="98">
        <v>3.75</v>
      </c>
      <c r="G22" s="90" t="s">
        <v>13</v>
      </c>
      <c r="H22" s="90">
        <v>91</v>
      </c>
      <c r="I22" s="90" t="s">
        <v>13</v>
      </c>
      <c r="J22" s="90" t="s">
        <v>13</v>
      </c>
      <c r="K22" s="97">
        <v>5250000</v>
      </c>
      <c r="L22" s="87"/>
    </row>
    <row r="23" spans="1:12" s="20" customFormat="1" ht="24.75" customHeight="1">
      <c r="A23" s="86">
        <v>8</v>
      </c>
      <c r="B23" s="88" t="s">
        <v>178</v>
      </c>
      <c r="C23" s="88" t="s">
        <v>32</v>
      </c>
      <c r="D23" s="90" t="s">
        <v>165</v>
      </c>
      <c r="E23" s="92" t="s">
        <v>312</v>
      </c>
      <c r="F23" s="98">
        <v>3.7</v>
      </c>
      <c r="G23" s="90" t="s">
        <v>13</v>
      </c>
      <c r="H23" s="90">
        <v>91</v>
      </c>
      <c r="I23" s="90" t="s">
        <v>13</v>
      </c>
      <c r="J23" s="90" t="s">
        <v>13</v>
      </c>
      <c r="K23" s="97">
        <v>5250000</v>
      </c>
      <c r="L23" s="87"/>
    </row>
    <row r="24" spans="1:12" s="20" customFormat="1" ht="24.75" customHeight="1">
      <c r="A24" s="86">
        <v>9</v>
      </c>
      <c r="B24" s="88" t="s">
        <v>31</v>
      </c>
      <c r="C24" s="88" t="s">
        <v>61</v>
      </c>
      <c r="D24" s="90" t="s">
        <v>168</v>
      </c>
      <c r="E24" s="92" t="s">
        <v>312</v>
      </c>
      <c r="F24" s="98">
        <v>3.6</v>
      </c>
      <c r="G24" s="90" t="s">
        <v>13</v>
      </c>
      <c r="H24" s="90">
        <v>87</v>
      </c>
      <c r="I24" s="90" t="s">
        <v>19</v>
      </c>
      <c r="J24" s="90" t="s">
        <v>20</v>
      </c>
      <c r="K24" s="97">
        <v>4500000</v>
      </c>
      <c r="L24" s="87"/>
    </row>
    <row r="25" spans="1:12" s="20" customFormat="1" ht="24.75" customHeight="1">
      <c r="A25" s="86"/>
      <c r="B25" s="130" t="s">
        <v>313</v>
      </c>
      <c r="C25" s="130"/>
      <c r="D25" s="90"/>
      <c r="E25" s="92"/>
      <c r="F25" s="93"/>
      <c r="G25" s="90"/>
      <c r="H25" s="94"/>
      <c r="I25" s="90"/>
      <c r="J25" s="90"/>
      <c r="K25" s="95"/>
      <c r="L25" s="87"/>
    </row>
    <row r="26" spans="1:12" s="20" customFormat="1" ht="24.75" customHeight="1">
      <c r="A26" s="86">
        <v>10</v>
      </c>
      <c r="B26" s="88" t="s">
        <v>68</v>
      </c>
      <c r="C26" s="88" t="s">
        <v>329</v>
      </c>
      <c r="D26" s="90" t="s">
        <v>108</v>
      </c>
      <c r="E26" s="90" t="s">
        <v>314</v>
      </c>
      <c r="F26" s="99">
        <v>4</v>
      </c>
      <c r="G26" s="90" t="s">
        <v>13</v>
      </c>
      <c r="H26" s="90">
        <v>92</v>
      </c>
      <c r="I26" s="90" t="s">
        <v>13</v>
      </c>
      <c r="J26" s="90" t="s">
        <v>13</v>
      </c>
      <c r="K26" s="97">
        <v>5250000</v>
      </c>
      <c r="L26" s="87"/>
    </row>
    <row r="27" spans="1:12" s="20" customFormat="1" ht="24.75" customHeight="1">
      <c r="A27" s="86">
        <v>11</v>
      </c>
      <c r="B27" s="88" t="s">
        <v>174</v>
      </c>
      <c r="C27" s="88" t="s">
        <v>55</v>
      </c>
      <c r="D27" s="90" t="s">
        <v>164</v>
      </c>
      <c r="E27" s="90" t="s">
        <v>315</v>
      </c>
      <c r="F27" s="90">
        <v>3.92</v>
      </c>
      <c r="G27" s="90" t="s">
        <v>13</v>
      </c>
      <c r="H27" s="90">
        <v>92</v>
      </c>
      <c r="I27" s="90" t="s">
        <v>13</v>
      </c>
      <c r="J27" s="90" t="s">
        <v>13</v>
      </c>
      <c r="K27" s="97">
        <v>5250000</v>
      </c>
      <c r="L27" s="87"/>
    </row>
    <row r="28" spans="1:12" s="20" customFormat="1" ht="24.75" customHeight="1">
      <c r="A28" s="86">
        <v>12</v>
      </c>
      <c r="B28" s="88" t="s">
        <v>180</v>
      </c>
      <c r="C28" s="88" t="s">
        <v>114</v>
      </c>
      <c r="D28" s="90" t="s">
        <v>167</v>
      </c>
      <c r="E28" s="90" t="s">
        <v>315</v>
      </c>
      <c r="F28" s="90">
        <v>3.8</v>
      </c>
      <c r="G28" s="90" t="s">
        <v>13</v>
      </c>
      <c r="H28" s="90">
        <v>90</v>
      </c>
      <c r="I28" s="90" t="s">
        <v>13</v>
      </c>
      <c r="J28" s="90" t="s">
        <v>13</v>
      </c>
      <c r="K28" s="97">
        <v>5250000</v>
      </c>
      <c r="L28" s="87"/>
    </row>
    <row r="29" spans="1:12" s="20" customFormat="1" ht="24.75" customHeight="1">
      <c r="A29" s="86">
        <v>13</v>
      </c>
      <c r="B29" s="88" t="s">
        <v>63</v>
      </c>
      <c r="C29" s="88" t="s">
        <v>77</v>
      </c>
      <c r="D29" s="90" t="s">
        <v>76</v>
      </c>
      <c r="E29" s="90" t="s">
        <v>314</v>
      </c>
      <c r="F29" s="90">
        <v>3.75</v>
      </c>
      <c r="G29" s="90" t="s">
        <v>13</v>
      </c>
      <c r="H29" s="90">
        <v>94</v>
      </c>
      <c r="I29" s="90" t="s">
        <v>13</v>
      </c>
      <c r="J29" s="90" t="s">
        <v>13</v>
      </c>
      <c r="K29" s="97">
        <v>5250000</v>
      </c>
      <c r="L29" s="87"/>
    </row>
    <row r="30" spans="1:12" s="20" customFormat="1" ht="24.75" customHeight="1">
      <c r="A30" s="86">
        <v>14</v>
      </c>
      <c r="B30" s="88" t="s">
        <v>68</v>
      </c>
      <c r="C30" s="88" t="s">
        <v>61</v>
      </c>
      <c r="D30" s="90" t="s">
        <v>316</v>
      </c>
      <c r="E30" s="90" t="s">
        <v>315</v>
      </c>
      <c r="F30" s="90">
        <v>3.7</v>
      </c>
      <c r="G30" s="90" t="s">
        <v>13</v>
      </c>
      <c r="H30" s="90">
        <v>90</v>
      </c>
      <c r="I30" s="90" t="s">
        <v>13</v>
      </c>
      <c r="J30" s="90" t="s">
        <v>13</v>
      </c>
      <c r="K30" s="97">
        <v>5250000</v>
      </c>
      <c r="L30" s="87"/>
    </row>
    <row r="31" spans="1:12" s="20" customFormat="1" ht="24.75" customHeight="1">
      <c r="A31" s="86">
        <v>15</v>
      </c>
      <c r="B31" s="88" t="s">
        <v>31</v>
      </c>
      <c r="C31" s="88" t="s">
        <v>61</v>
      </c>
      <c r="D31" s="90" t="s">
        <v>317</v>
      </c>
      <c r="E31" s="90" t="s">
        <v>314</v>
      </c>
      <c r="F31" s="90">
        <v>3.6</v>
      </c>
      <c r="G31" s="90" t="s">
        <v>13</v>
      </c>
      <c r="H31" s="90">
        <v>96</v>
      </c>
      <c r="I31" s="90" t="s">
        <v>13</v>
      </c>
      <c r="J31" s="90" t="s">
        <v>13</v>
      </c>
      <c r="K31" s="97">
        <v>5250000</v>
      </c>
      <c r="L31" s="87"/>
    </row>
    <row r="32" spans="1:12" s="20" customFormat="1" ht="24.75" customHeight="1">
      <c r="A32" s="86">
        <v>16</v>
      </c>
      <c r="B32" s="88" t="s">
        <v>176</v>
      </c>
      <c r="C32" s="88" t="s">
        <v>37</v>
      </c>
      <c r="D32" s="90" t="s">
        <v>75</v>
      </c>
      <c r="E32" s="90" t="s">
        <v>315</v>
      </c>
      <c r="F32" s="90">
        <v>3.6</v>
      </c>
      <c r="G32" s="90" t="s">
        <v>13</v>
      </c>
      <c r="H32" s="90">
        <v>93</v>
      </c>
      <c r="I32" s="90" t="s">
        <v>13</v>
      </c>
      <c r="J32" s="90" t="s">
        <v>13</v>
      </c>
      <c r="K32" s="97">
        <v>5250000</v>
      </c>
      <c r="L32" s="87"/>
    </row>
    <row r="33" spans="1:12" s="20" customFormat="1" ht="24.75" customHeight="1">
      <c r="A33" s="86"/>
      <c r="B33" s="142" t="s">
        <v>139</v>
      </c>
      <c r="C33" s="142"/>
      <c r="D33" s="143"/>
      <c r="E33" s="143"/>
      <c r="F33" s="143"/>
      <c r="G33" s="143"/>
      <c r="H33" s="143"/>
      <c r="I33" s="143"/>
      <c r="J33" s="143"/>
      <c r="K33" s="87"/>
      <c r="L33" s="87"/>
    </row>
    <row r="34" spans="1:12" s="20" customFormat="1" ht="24.75" customHeight="1">
      <c r="A34" s="86"/>
      <c r="B34" s="142" t="s">
        <v>311</v>
      </c>
      <c r="C34" s="142"/>
      <c r="D34" s="90"/>
      <c r="E34" s="92"/>
      <c r="F34" s="93"/>
      <c r="G34" s="90"/>
      <c r="H34" s="96"/>
      <c r="I34" s="90"/>
      <c r="J34" s="90"/>
      <c r="K34" s="95"/>
      <c r="L34" s="87"/>
    </row>
    <row r="35" spans="1:12" s="20" customFormat="1" ht="24.75" customHeight="1">
      <c r="A35" s="86">
        <v>17</v>
      </c>
      <c r="B35" s="88" t="s">
        <v>183</v>
      </c>
      <c r="C35" s="89" t="s">
        <v>16</v>
      </c>
      <c r="D35" s="90" t="s">
        <v>171</v>
      </c>
      <c r="E35" s="92" t="s">
        <v>318</v>
      </c>
      <c r="F35" s="90">
        <v>3.58</v>
      </c>
      <c r="G35" s="90" t="s">
        <v>20</v>
      </c>
      <c r="H35" s="90">
        <v>80</v>
      </c>
      <c r="I35" s="90" t="s">
        <v>19</v>
      </c>
      <c r="J35" s="90" t="s">
        <v>20</v>
      </c>
      <c r="K35" s="97">
        <v>4500000</v>
      </c>
      <c r="L35" s="87"/>
    </row>
    <row r="36" spans="1:12" s="20" customFormat="1" ht="24.75" customHeight="1">
      <c r="A36" s="86">
        <v>18</v>
      </c>
      <c r="B36" s="88" t="s">
        <v>330</v>
      </c>
      <c r="C36" s="89" t="s">
        <v>26</v>
      </c>
      <c r="D36" s="90" t="s">
        <v>319</v>
      </c>
      <c r="E36" s="92" t="s">
        <v>318</v>
      </c>
      <c r="F36" s="90">
        <v>2.97</v>
      </c>
      <c r="G36" s="90" t="s">
        <v>21</v>
      </c>
      <c r="H36" s="90">
        <v>74</v>
      </c>
      <c r="I36" s="90" t="s">
        <v>21</v>
      </c>
      <c r="J36" s="90" t="s">
        <v>21</v>
      </c>
      <c r="K36" s="95">
        <v>3750000</v>
      </c>
      <c r="L36" s="87"/>
    </row>
    <row r="37" spans="1:12" s="20" customFormat="1" ht="24.75" customHeight="1">
      <c r="A37" s="86"/>
      <c r="B37" s="130" t="s">
        <v>313</v>
      </c>
      <c r="C37" s="130"/>
      <c r="D37" s="90"/>
      <c r="E37" s="92"/>
      <c r="F37" s="93"/>
      <c r="G37" s="90"/>
      <c r="H37" s="96"/>
      <c r="I37" s="90"/>
      <c r="J37" s="90"/>
      <c r="K37" s="95"/>
      <c r="L37" s="87"/>
    </row>
    <row r="38" spans="1:12" s="20" customFormat="1" ht="24.75" customHeight="1">
      <c r="A38" s="86">
        <v>19</v>
      </c>
      <c r="B38" s="88" t="s">
        <v>181</v>
      </c>
      <c r="C38" s="88" t="s">
        <v>32</v>
      </c>
      <c r="D38" s="90" t="s">
        <v>169</v>
      </c>
      <c r="E38" s="92" t="s">
        <v>320</v>
      </c>
      <c r="F38" s="90">
        <v>3.69</v>
      </c>
      <c r="G38" s="90" t="s">
        <v>13</v>
      </c>
      <c r="H38" s="90">
        <v>83</v>
      </c>
      <c r="I38" s="90" t="s">
        <v>19</v>
      </c>
      <c r="J38" s="90" t="s">
        <v>20</v>
      </c>
      <c r="K38" s="97">
        <v>4500000</v>
      </c>
      <c r="L38" s="87"/>
    </row>
    <row r="39" spans="1:12" s="20" customFormat="1" ht="24.75" customHeight="1">
      <c r="A39" s="86">
        <v>20</v>
      </c>
      <c r="B39" s="88" t="s">
        <v>182</v>
      </c>
      <c r="C39" s="88" t="s">
        <v>26</v>
      </c>
      <c r="D39" s="90" t="s">
        <v>170</v>
      </c>
      <c r="E39" s="92" t="s">
        <v>320</v>
      </c>
      <c r="F39" s="90">
        <v>3.53</v>
      </c>
      <c r="G39" s="90" t="s">
        <v>20</v>
      </c>
      <c r="H39" s="90">
        <v>82</v>
      </c>
      <c r="I39" s="90" t="s">
        <v>19</v>
      </c>
      <c r="J39" s="90" t="s">
        <v>20</v>
      </c>
      <c r="K39" s="97">
        <v>4500000</v>
      </c>
      <c r="L39" s="87"/>
    </row>
    <row r="40" spans="1:12" s="20" customFormat="1" ht="24.75" customHeight="1">
      <c r="A40" s="86">
        <v>21</v>
      </c>
      <c r="B40" s="88" t="s">
        <v>331</v>
      </c>
      <c r="C40" s="88" t="s">
        <v>28</v>
      </c>
      <c r="D40" s="90" t="s">
        <v>321</v>
      </c>
      <c r="E40" s="92" t="s">
        <v>320</v>
      </c>
      <c r="F40" s="90">
        <v>3.32</v>
      </c>
      <c r="G40" s="90" t="s">
        <v>20</v>
      </c>
      <c r="H40" s="90">
        <v>85</v>
      </c>
      <c r="I40" s="90" t="s">
        <v>19</v>
      </c>
      <c r="J40" s="90" t="s">
        <v>20</v>
      </c>
      <c r="K40" s="97">
        <v>4500000</v>
      </c>
      <c r="L40" s="87"/>
    </row>
    <row r="41" spans="1:12" s="20" customFormat="1" ht="24.75" customHeight="1">
      <c r="A41" s="86">
        <v>22</v>
      </c>
      <c r="B41" s="88" t="s">
        <v>63</v>
      </c>
      <c r="C41" s="88" t="s">
        <v>332</v>
      </c>
      <c r="D41" s="90" t="s">
        <v>322</v>
      </c>
      <c r="E41" s="92" t="s">
        <v>320</v>
      </c>
      <c r="F41" s="90">
        <v>3.32</v>
      </c>
      <c r="G41" s="90" t="s">
        <v>20</v>
      </c>
      <c r="H41" s="90">
        <v>86</v>
      </c>
      <c r="I41" s="90" t="s">
        <v>19</v>
      </c>
      <c r="J41" s="90" t="s">
        <v>20</v>
      </c>
      <c r="K41" s="97">
        <v>4500000</v>
      </c>
      <c r="L41" s="87"/>
    </row>
    <row r="42" spans="1:12" s="20" customFormat="1" ht="24.75" customHeight="1">
      <c r="A42" s="86">
        <v>23</v>
      </c>
      <c r="B42" s="88" t="s">
        <v>101</v>
      </c>
      <c r="C42" s="88" t="s">
        <v>24</v>
      </c>
      <c r="D42" s="90" t="s">
        <v>323</v>
      </c>
      <c r="E42" s="92" t="s">
        <v>320</v>
      </c>
      <c r="F42" s="90">
        <v>3.21</v>
      </c>
      <c r="G42" s="90" t="s">
        <v>20</v>
      </c>
      <c r="H42" s="90">
        <v>87</v>
      </c>
      <c r="I42" s="90" t="s">
        <v>19</v>
      </c>
      <c r="J42" s="90" t="s">
        <v>20</v>
      </c>
      <c r="K42" s="97">
        <v>4500000</v>
      </c>
      <c r="L42" s="87"/>
    </row>
    <row r="43" spans="1:12" ht="24.75" customHeight="1">
      <c r="A43" s="127" t="s">
        <v>118</v>
      </c>
      <c r="B43" s="128"/>
      <c r="C43" s="128"/>
      <c r="D43" s="128"/>
      <c r="E43" s="128"/>
      <c r="F43" s="128"/>
      <c r="G43" s="128"/>
      <c r="H43" s="128"/>
      <c r="I43" s="128"/>
      <c r="J43" s="128"/>
      <c r="K43" s="25">
        <f>SUM(K14:K42)</f>
        <v>111750000</v>
      </c>
      <c r="L43" s="11"/>
    </row>
  </sheetData>
  <sheetProtection/>
  <mergeCells count="29">
    <mergeCell ref="L11:L12"/>
    <mergeCell ref="B11:C12"/>
    <mergeCell ref="E1:L1"/>
    <mergeCell ref="E2:L2"/>
    <mergeCell ref="A5:L5"/>
    <mergeCell ref="A6:L6"/>
    <mergeCell ref="A7:L7"/>
    <mergeCell ref="A9:L9"/>
    <mergeCell ref="K11:K12"/>
    <mergeCell ref="A1:D1"/>
    <mergeCell ref="A43:J43"/>
    <mergeCell ref="B13:C13"/>
    <mergeCell ref="A11:A12"/>
    <mergeCell ref="D20:J20"/>
    <mergeCell ref="B33:C33"/>
    <mergeCell ref="D33:J33"/>
    <mergeCell ref="B21:C21"/>
    <mergeCell ref="B25:C25"/>
    <mergeCell ref="B34:C34"/>
    <mergeCell ref="B37:C37"/>
    <mergeCell ref="A2:D2"/>
    <mergeCell ref="E11:E12"/>
    <mergeCell ref="F11:G11"/>
    <mergeCell ref="B20:C20"/>
    <mergeCell ref="D13:J13"/>
    <mergeCell ref="H11:I11"/>
    <mergeCell ref="J11:J12"/>
    <mergeCell ref="D11:D12"/>
    <mergeCell ref="A3:D3"/>
  </mergeCells>
  <printOptions/>
  <pageMargins left="0.62" right="0.21" top="0.27" bottom="0.49" header="0.22" footer="0.2"/>
  <pageSetup horizontalDpi="600" verticalDpi="600" orientation="landscape" paperSize="9" scale="95" r:id="rId2"/>
  <headerFooter>
    <oddFooter>&amp;CKhoa Tài chính - Đầu tư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0"/>
  <sheetViews>
    <sheetView zoomScale="80" zoomScaleNormal="80" zoomScalePageLayoutView="0" workbookViewId="0" topLeftCell="A1">
      <selection activeCell="M33" sqref="M33"/>
    </sheetView>
  </sheetViews>
  <sheetFormatPr defaultColWidth="9.140625" defaultRowHeight="15"/>
  <cols>
    <col min="1" max="1" width="7.8515625" style="4" customWidth="1"/>
    <col min="2" max="2" width="23.140625" style="4" customWidth="1"/>
    <col min="3" max="3" width="9.140625" style="4" customWidth="1"/>
    <col min="4" max="4" width="14.28125" style="4" bestFit="1" customWidth="1"/>
    <col min="5" max="5" width="12.421875" style="4" customWidth="1"/>
    <col min="6" max="6" width="7.8515625" style="15" bestFit="1" customWidth="1"/>
    <col min="7" max="7" width="11.7109375" style="4" customWidth="1"/>
    <col min="8" max="8" width="7.8515625" style="4" bestFit="1" customWidth="1"/>
    <col min="9" max="10" width="12.140625" style="4" customWidth="1"/>
    <col min="11" max="11" width="14.7109375" style="4" customWidth="1"/>
    <col min="12" max="12" width="11.57421875" style="4" customWidth="1"/>
    <col min="13" max="16384" width="9.140625" style="4" customWidth="1"/>
  </cols>
  <sheetData>
    <row r="1" spans="1:12" s="1" customFormat="1" ht="18.75">
      <c r="A1" s="126" t="s">
        <v>0</v>
      </c>
      <c r="B1" s="126"/>
      <c r="C1" s="126"/>
      <c r="D1" s="126"/>
      <c r="E1" s="122" t="s">
        <v>1</v>
      </c>
      <c r="F1" s="122"/>
      <c r="G1" s="122"/>
      <c r="H1" s="122"/>
      <c r="I1" s="122"/>
      <c r="J1" s="122"/>
      <c r="K1" s="122"/>
      <c r="L1" s="122"/>
    </row>
    <row r="2" spans="1:12" s="1" customFormat="1" ht="18.75">
      <c r="A2" s="122" t="s">
        <v>2</v>
      </c>
      <c r="B2" s="122"/>
      <c r="C2" s="122"/>
      <c r="D2" s="122"/>
      <c r="E2" s="122" t="s">
        <v>3</v>
      </c>
      <c r="F2" s="122"/>
      <c r="G2" s="122"/>
      <c r="H2" s="122"/>
      <c r="I2" s="122"/>
      <c r="J2" s="122"/>
      <c r="K2" s="122"/>
      <c r="L2" s="122"/>
    </row>
    <row r="3" spans="1:11" s="1" customFormat="1" ht="18.75">
      <c r="A3" s="122" t="s">
        <v>4</v>
      </c>
      <c r="B3" s="122"/>
      <c r="C3" s="122"/>
      <c r="D3" s="122"/>
      <c r="E3" s="2"/>
      <c r="F3" s="14"/>
      <c r="G3" s="2"/>
      <c r="H3" s="2"/>
      <c r="I3" s="2"/>
      <c r="J3" s="2"/>
      <c r="K3" s="2"/>
    </row>
    <row r="4" spans="1:4" ht="16.5">
      <c r="A4" s="6"/>
      <c r="B4" s="6"/>
      <c r="C4" s="6"/>
      <c r="D4" s="6"/>
    </row>
    <row r="5" spans="1:4" ht="24" customHeight="1">
      <c r="A5" s="6"/>
      <c r="B5" s="6"/>
      <c r="C5" s="6"/>
      <c r="D5" s="6"/>
    </row>
    <row r="6" spans="1:12" s="1" customFormat="1" ht="18.75">
      <c r="A6" s="122" t="s">
        <v>12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2" s="1" customFormat="1" ht="18.75">
      <c r="A7" s="122" t="str">
        <f>TCDT!A6</f>
        <v>HỌC KỲ I NĂM HỌC 2018 - 2019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12" s="1" customFormat="1" ht="33" customHeight="1">
      <c r="A8" s="125" t="str">
        <f>TCDT!A7</f>
        <v>(Ban hành kèm theo Quyết dịnh số:  741/QĐ-HVCSPT ngày 09 tháng 09 năm 2019 của Giám đốc Học viện )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</row>
    <row r="9" spans="1:10" s="1" customFormat="1" ht="15.75" customHeight="1">
      <c r="A9" s="7"/>
      <c r="B9" s="7"/>
      <c r="C9" s="7"/>
      <c r="D9" s="7"/>
      <c r="E9" s="7"/>
      <c r="F9" s="16"/>
      <c r="G9" s="7"/>
      <c r="H9" s="7"/>
      <c r="I9" s="7"/>
      <c r="J9" s="7"/>
    </row>
    <row r="10" spans="1:12" s="1" customFormat="1" ht="18.75">
      <c r="A10" s="122" t="s">
        <v>56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</row>
    <row r="11" ht="15" customHeight="1"/>
    <row r="12" spans="1:12" s="3" customFormat="1" ht="39.75" customHeight="1">
      <c r="A12" s="123" t="s">
        <v>5</v>
      </c>
      <c r="B12" s="123" t="s">
        <v>6</v>
      </c>
      <c r="C12" s="123"/>
      <c r="D12" s="123" t="s">
        <v>7</v>
      </c>
      <c r="E12" s="123" t="s">
        <v>8</v>
      </c>
      <c r="F12" s="124" t="s">
        <v>210</v>
      </c>
      <c r="G12" s="124"/>
      <c r="H12" s="124" t="s">
        <v>199</v>
      </c>
      <c r="I12" s="124"/>
      <c r="J12" s="124" t="s">
        <v>11</v>
      </c>
      <c r="K12" s="123" t="s">
        <v>79</v>
      </c>
      <c r="L12" s="123" t="s">
        <v>44</v>
      </c>
    </row>
    <row r="13" spans="1:12" s="3" customFormat="1" ht="31.5" customHeight="1">
      <c r="A13" s="123"/>
      <c r="B13" s="123"/>
      <c r="C13" s="123"/>
      <c r="D13" s="123"/>
      <c r="E13" s="123"/>
      <c r="F13" s="17" t="s">
        <v>9</v>
      </c>
      <c r="G13" s="5" t="s">
        <v>10</v>
      </c>
      <c r="H13" s="5" t="s">
        <v>9</v>
      </c>
      <c r="I13" s="5" t="s">
        <v>10</v>
      </c>
      <c r="J13" s="124"/>
      <c r="K13" s="123"/>
      <c r="L13" s="123"/>
    </row>
    <row r="14" spans="1:12" s="20" customFormat="1" ht="25.5" customHeight="1">
      <c r="A14" s="59"/>
      <c r="B14" s="146" t="s">
        <v>25</v>
      </c>
      <c r="C14" s="146"/>
      <c r="D14" s="145"/>
      <c r="E14" s="145"/>
      <c r="F14" s="145"/>
      <c r="G14" s="145"/>
      <c r="H14" s="145"/>
      <c r="I14" s="145"/>
      <c r="J14" s="145"/>
      <c r="K14" s="27"/>
      <c r="L14" s="27"/>
    </row>
    <row r="15" spans="1:12" s="20" customFormat="1" ht="25.5" customHeight="1">
      <c r="A15" s="21">
        <v>1</v>
      </c>
      <c r="B15" s="51" t="s">
        <v>288</v>
      </c>
      <c r="C15" s="18" t="s">
        <v>55</v>
      </c>
      <c r="D15" s="49">
        <v>5073101137</v>
      </c>
      <c r="E15" s="52" t="s">
        <v>187</v>
      </c>
      <c r="F15" s="48">
        <v>4</v>
      </c>
      <c r="G15" s="49" t="s">
        <v>13</v>
      </c>
      <c r="H15" s="49">
        <v>91</v>
      </c>
      <c r="I15" s="49" t="s">
        <v>13</v>
      </c>
      <c r="J15" s="49" t="s">
        <v>13</v>
      </c>
      <c r="K15" s="80">
        <v>5250000</v>
      </c>
      <c r="L15" s="27"/>
    </row>
    <row r="16" spans="1:12" s="20" customFormat="1" ht="25.5" customHeight="1">
      <c r="A16" s="21">
        <v>2</v>
      </c>
      <c r="B16" s="51" t="s">
        <v>289</v>
      </c>
      <c r="C16" s="18" t="s">
        <v>36</v>
      </c>
      <c r="D16" s="49">
        <v>5073101122</v>
      </c>
      <c r="E16" s="49" t="s">
        <v>187</v>
      </c>
      <c r="F16" s="48">
        <v>3.93</v>
      </c>
      <c r="G16" s="49" t="s">
        <v>13</v>
      </c>
      <c r="H16" s="49">
        <v>100</v>
      </c>
      <c r="I16" s="49" t="s">
        <v>13</v>
      </c>
      <c r="J16" s="49" t="s">
        <v>13</v>
      </c>
      <c r="K16" s="80">
        <v>5250000</v>
      </c>
      <c r="L16" s="27"/>
    </row>
    <row r="17" spans="1:12" s="20" customFormat="1" ht="25.5" customHeight="1">
      <c r="A17" s="21">
        <v>3</v>
      </c>
      <c r="B17" s="51" t="s">
        <v>102</v>
      </c>
      <c r="C17" s="18" t="s">
        <v>33</v>
      </c>
      <c r="D17" s="49">
        <v>5073101153</v>
      </c>
      <c r="E17" s="49" t="s">
        <v>186</v>
      </c>
      <c r="F17" s="48">
        <v>3.93</v>
      </c>
      <c r="G17" s="49" t="s">
        <v>13</v>
      </c>
      <c r="H17" s="49">
        <v>91</v>
      </c>
      <c r="I17" s="49" t="s">
        <v>13</v>
      </c>
      <c r="J17" s="49" t="s">
        <v>13</v>
      </c>
      <c r="K17" s="80">
        <v>5250000</v>
      </c>
      <c r="L17" s="27"/>
    </row>
    <row r="18" spans="1:12" s="20" customFormat="1" ht="25.5" customHeight="1">
      <c r="A18" s="21">
        <v>4</v>
      </c>
      <c r="B18" s="51" t="s">
        <v>85</v>
      </c>
      <c r="C18" s="18" t="s">
        <v>28</v>
      </c>
      <c r="D18" s="49">
        <v>5073101140</v>
      </c>
      <c r="E18" s="52" t="s">
        <v>187</v>
      </c>
      <c r="F18" s="48">
        <v>3.91</v>
      </c>
      <c r="G18" s="49" t="s">
        <v>13</v>
      </c>
      <c r="H18" s="49">
        <v>100</v>
      </c>
      <c r="I18" s="49" t="s">
        <v>13</v>
      </c>
      <c r="J18" s="49" t="s">
        <v>13</v>
      </c>
      <c r="K18" s="80">
        <v>5250000</v>
      </c>
      <c r="L18" s="27"/>
    </row>
    <row r="19" spans="1:12" s="20" customFormat="1" ht="25.5" customHeight="1">
      <c r="A19" s="21">
        <v>5</v>
      </c>
      <c r="B19" s="51" t="s">
        <v>69</v>
      </c>
      <c r="C19" s="18" t="s">
        <v>23</v>
      </c>
      <c r="D19" s="49">
        <v>5073101136</v>
      </c>
      <c r="E19" s="52" t="s">
        <v>187</v>
      </c>
      <c r="F19" s="48">
        <v>3.87</v>
      </c>
      <c r="G19" s="49" t="s">
        <v>13</v>
      </c>
      <c r="H19" s="49">
        <v>94</v>
      </c>
      <c r="I19" s="49" t="s">
        <v>13</v>
      </c>
      <c r="J19" s="49" t="s">
        <v>13</v>
      </c>
      <c r="K19" s="80">
        <v>5250000</v>
      </c>
      <c r="L19" s="27"/>
    </row>
    <row r="20" spans="1:12" s="20" customFormat="1" ht="25.5" customHeight="1">
      <c r="A20" s="21">
        <v>6</v>
      </c>
      <c r="B20" s="51" t="s">
        <v>290</v>
      </c>
      <c r="C20" s="18" t="s">
        <v>32</v>
      </c>
      <c r="D20" s="49">
        <v>5073101162</v>
      </c>
      <c r="E20" s="49" t="s">
        <v>186</v>
      </c>
      <c r="F20" s="48">
        <v>3.8</v>
      </c>
      <c r="G20" s="49" t="s">
        <v>13</v>
      </c>
      <c r="H20" s="49">
        <v>91</v>
      </c>
      <c r="I20" s="49" t="s">
        <v>13</v>
      </c>
      <c r="J20" s="49" t="s">
        <v>13</v>
      </c>
      <c r="K20" s="80">
        <v>5250000</v>
      </c>
      <c r="L20" s="27"/>
    </row>
    <row r="21" spans="1:12" s="20" customFormat="1" ht="25.5" customHeight="1">
      <c r="A21" s="21">
        <v>7</v>
      </c>
      <c r="B21" s="51" t="s">
        <v>101</v>
      </c>
      <c r="C21" s="18" t="s">
        <v>208</v>
      </c>
      <c r="D21" s="49">
        <v>5073101121</v>
      </c>
      <c r="E21" s="49" t="s">
        <v>187</v>
      </c>
      <c r="F21" s="48">
        <v>3.78</v>
      </c>
      <c r="G21" s="49" t="s">
        <v>13</v>
      </c>
      <c r="H21" s="49">
        <v>92</v>
      </c>
      <c r="I21" s="49" t="s">
        <v>13</v>
      </c>
      <c r="J21" s="49" t="s">
        <v>13</v>
      </c>
      <c r="K21" s="80">
        <v>5250000</v>
      </c>
      <c r="L21" s="27"/>
    </row>
    <row r="22" spans="1:12" s="20" customFormat="1" ht="25.5" customHeight="1">
      <c r="A22" s="59"/>
      <c r="B22" s="146" t="s">
        <v>66</v>
      </c>
      <c r="C22" s="146"/>
      <c r="D22" s="145"/>
      <c r="E22" s="145"/>
      <c r="F22" s="145"/>
      <c r="G22" s="145"/>
      <c r="H22" s="145"/>
      <c r="I22" s="145"/>
      <c r="J22" s="145"/>
      <c r="K22" s="27"/>
      <c r="L22" s="27"/>
    </row>
    <row r="23" spans="1:12" s="20" customFormat="1" ht="25.5" customHeight="1">
      <c r="A23" s="21">
        <v>8</v>
      </c>
      <c r="B23" s="41" t="s">
        <v>291</v>
      </c>
      <c r="C23" s="43" t="s">
        <v>22</v>
      </c>
      <c r="D23" s="38">
        <v>5083101105</v>
      </c>
      <c r="E23" s="39" t="s">
        <v>189</v>
      </c>
      <c r="F23" s="50">
        <v>3.83</v>
      </c>
      <c r="G23" s="38" t="s">
        <v>13</v>
      </c>
      <c r="H23" s="38">
        <v>99</v>
      </c>
      <c r="I23" s="38" t="s">
        <v>13</v>
      </c>
      <c r="J23" s="38" t="s">
        <v>13</v>
      </c>
      <c r="K23" s="80">
        <v>5250000</v>
      </c>
      <c r="L23" s="27"/>
    </row>
    <row r="24" spans="1:12" s="20" customFormat="1" ht="25.5" customHeight="1">
      <c r="A24" s="21">
        <v>9</v>
      </c>
      <c r="B24" s="41" t="s">
        <v>292</v>
      </c>
      <c r="C24" s="43" t="s">
        <v>293</v>
      </c>
      <c r="D24" s="38">
        <v>5083101122</v>
      </c>
      <c r="E24" s="39" t="s">
        <v>189</v>
      </c>
      <c r="F24" s="50">
        <v>3.83</v>
      </c>
      <c r="G24" s="38" t="s">
        <v>13</v>
      </c>
      <c r="H24" s="38">
        <v>91</v>
      </c>
      <c r="I24" s="38" t="s">
        <v>13</v>
      </c>
      <c r="J24" s="38" t="s">
        <v>13</v>
      </c>
      <c r="K24" s="80">
        <v>5250000</v>
      </c>
      <c r="L24" s="27"/>
    </row>
    <row r="25" spans="1:12" s="20" customFormat="1" ht="25.5" customHeight="1">
      <c r="A25" s="21">
        <v>10</v>
      </c>
      <c r="B25" s="41" t="s">
        <v>18</v>
      </c>
      <c r="C25" s="18" t="s">
        <v>23</v>
      </c>
      <c r="D25" s="38">
        <v>5083101138</v>
      </c>
      <c r="E25" s="38" t="s">
        <v>189</v>
      </c>
      <c r="F25" s="50">
        <v>3.78</v>
      </c>
      <c r="G25" s="38" t="s">
        <v>13</v>
      </c>
      <c r="H25" s="38">
        <v>98</v>
      </c>
      <c r="I25" s="38" t="s">
        <v>13</v>
      </c>
      <c r="J25" s="38" t="s">
        <v>13</v>
      </c>
      <c r="K25" s="80">
        <v>5250000</v>
      </c>
      <c r="L25" s="27"/>
    </row>
    <row r="26" spans="1:12" s="20" customFormat="1" ht="25.5" customHeight="1">
      <c r="A26" s="21">
        <v>11</v>
      </c>
      <c r="B26" s="51" t="s">
        <v>190</v>
      </c>
      <c r="C26" s="18" t="s">
        <v>51</v>
      </c>
      <c r="D26" s="49">
        <v>5083101134</v>
      </c>
      <c r="E26" s="52" t="s">
        <v>189</v>
      </c>
      <c r="F26" s="48">
        <v>3.76</v>
      </c>
      <c r="G26" s="49" t="s">
        <v>13</v>
      </c>
      <c r="H26" s="49">
        <v>96</v>
      </c>
      <c r="I26" s="49" t="s">
        <v>13</v>
      </c>
      <c r="J26" s="49" t="s">
        <v>13</v>
      </c>
      <c r="K26" s="80">
        <v>5250000</v>
      </c>
      <c r="L26" s="27"/>
    </row>
    <row r="27" spans="1:12" s="20" customFormat="1" ht="25.5" customHeight="1">
      <c r="A27" s="21">
        <v>12</v>
      </c>
      <c r="B27" s="51" t="s">
        <v>191</v>
      </c>
      <c r="C27" s="18" t="s">
        <v>26</v>
      </c>
      <c r="D27" s="49">
        <v>5083101149</v>
      </c>
      <c r="E27" s="52" t="s">
        <v>188</v>
      </c>
      <c r="F27" s="48">
        <v>3.7</v>
      </c>
      <c r="G27" s="49" t="s">
        <v>13</v>
      </c>
      <c r="H27" s="49">
        <v>96</v>
      </c>
      <c r="I27" s="49" t="s">
        <v>13</v>
      </c>
      <c r="J27" s="49" t="s">
        <v>13</v>
      </c>
      <c r="K27" s="80">
        <v>5250000</v>
      </c>
      <c r="L27" s="27"/>
    </row>
    <row r="28" spans="1:12" s="20" customFormat="1" ht="25.5" customHeight="1">
      <c r="A28" s="21">
        <v>13</v>
      </c>
      <c r="B28" s="51" t="s">
        <v>70</v>
      </c>
      <c r="C28" s="18" t="s">
        <v>32</v>
      </c>
      <c r="D28" s="49">
        <v>5083101123</v>
      </c>
      <c r="E28" s="52" t="s">
        <v>189</v>
      </c>
      <c r="F28" s="48">
        <v>3.63</v>
      </c>
      <c r="G28" s="49" t="s">
        <v>13</v>
      </c>
      <c r="H28" s="49">
        <v>99</v>
      </c>
      <c r="I28" s="49" t="s">
        <v>13</v>
      </c>
      <c r="J28" s="49" t="s">
        <v>13</v>
      </c>
      <c r="K28" s="80">
        <v>5250000</v>
      </c>
      <c r="L28" s="27"/>
    </row>
    <row r="29" spans="1:12" s="20" customFormat="1" ht="25.5" customHeight="1">
      <c r="A29" s="21"/>
      <c r="B29" s="146" t="s">
        <v>139</v>
      </c>
      <c r="C29" s="146"/>
      <c r="D29" s="140"/>
      <c r="E29" s="140"/>
      <c r="F29" s="140"/>
      <c r="G29" s="140"/>
      <c r="H29" s="140"/>
      <c r="I29" s="140"/>
      <c r="J29" s="140"/>
      <c r="K29" s="27"/>
      <c r="L29" s="27"/>
    </row>
    <row r="30" spans="1:12" s="20" customFormat="1" ht="25.5" customHeight="1">
      <c r="A30" s="21">
        <v>14</v>
      </c>
      <c r="B30" s="41" t="s">
        <v>192</v>
      </c>
      <c r="C30" s="43" t="s">
        <v>114</v>
      </c>
      <c r="D30" s="38">
        <v>5093101180</v>
      </c>
      <c r="E30" s="39" t="s">
        <v>193</v>
      </c>
      <c r="F30" s="50">
        <v>3.84</v>
      </c>
      <c r="G30" s="38" t="s">
        <v>13</v>
      </c>
      <c r="H30" s="38">
        <v>93</v>
      </c>
      <c r="I30" s="38" t="s">
        <v>13</v>
      </c>
      <c r="J30" s="38" t="s">
        <v>13</v>
      </c>
      <c r="K30" s="80">
        <v>5250000</v>
      </c>
      <c r="L30" s="27"/>
    </row>
    <row r="31" spans="1:12" s="20" customFormat="1" ht="25.5" customHeight="1">
      <c r="A31" s="21">
        <v>15</v>
      </c>
      <c r="B31" s="41" t="s">
        <v>194</v>
      </c>
      <c r="C31" s="43" t="s">
        <v>28</v>
      </c>
      <c r="D31" s="38">
        <v>5093101227</v>
      </c>
      <c r="E31" s="39" t="s">
        <v>193</v>
      </c>
      <c r="F31" s="50">
        <v>3.69</v>
      </c>
      <c r="G31" s="38" t="s">
        <v>13</v>
      </c>
      <c r="H31" s="38">
        <v>91</v>
      </c>
      <c r="I31" s="38" t="s">
        <v>13</v>
      </c>
      <c r="J31" s="38" t="s">
        <v>13</v>
      </c>
      <c r="K31" s="80">
        <v>5250000</v>
      </c>
      <c r="L31" s="27"/>
    </row>
    <row r="32" spans="1:12" s="20" customFormat="1" ht="25.5" customHeight="1">
      <c r="A32" s="21">
        <v>16</v>
      </c>
      <c r="B32" s="41" t="s">
        <v>294</v>
      </c>
      <c r="C32" s="43" t="s">
        <v>146</v>
      </c>
      <c r="D32" s="38">
        <v>5093101179</v>
      </c>
      <c r="E32" s="39" t="s">
        <v>193</v>
      </c>
      <c r="F32" s="50">
        <v>3.68</v>
      </c>
      <c r="G32" s="38" t="s">
        <v>13</v>
      </c>
      <c r="H32" s="38">
        <v>85</v>
      </c>
      <c r="I32" s="38" t="s">
        <v>19</v>
      </c>
      <c r="J32" s="38" t="s">
        <v>20</v>
      </c>
      <c r="K32" s="44">
        <v>4500000</v>
      </c>
      <c r="L32" s="27"/>
    </row>
    <row r="33" spans="1:12" s="20" customFormat="1" ht="25.5" customHeight="1">
      <c r="A33" s="21">
        <v>17</v>
      </c>
      <c r="B33" s="41" t="s">
        <v>196</v>
      </c>
      <c r="C33" s="18" t="s">
        <v>197</v>
      </c>
      <c r="D33" s="38">
        <v>5093101220</v>
      </c>
      <c r="E33" s="38" t="s">
        <v>193</v>
      </c>
      <c r="F33" s="50">
        <v>3.38</v>
      </c>
      <c r="G33" s="38" t="s">
        <v>20</v>
      </c>
      <c r="H33" s="38">
        <v>81</v>
      </c>
      <c r="I33" s="38" t="s">
        <v>19</v>
      </c>
      <c r="J33" s="38" t="s">
        <v>20</v>
      </c>
      <c r="K33" s="44">
        <v>4500000</v>
      </c>
      <c r="L33" s="27"/>
    </row>
    <row r="34" spans="1:12" s="20" customFormat="1" ht="25.5" customHeight="1">
      <c r="A34" s="21">
        <v>18</v>
      </c>
      <c r="B34" s="41" t="s">
        <v>295</v>
      </c>
      <c r="C34" s="18" t="s">
        <v>77</v>
      </c>
      <c r="D34" s="38">
        <v>5093101230</v>
      </c>
      <c r="E34" s="38" t="s">
        <v>193</v>
      </c>
      <c r="F34" s="50">
        <v>3.38</v>
      </c>
      <c r="G34" s="38" t="s">
        <v>20</v>
      </c>
      <c r="H34" s="38">
        <v>81</v>
      </c>
      <c r="I34" s="38" t="s">
        <v>19</v>
      </c>
      <c r="J34" s="38" t="s">
        <v>20</v>
      </c>
      <c r="K34" s="44">
        <v>4500000</v>
      </c>
      <c r="L34" s="27"/>
    </row>
    <row r="35" spans="1:12" s="20" customFormat="1" ht="25.5" customHeight="1">
      <c r="A35" s="21">
        <v>19</v>
      </c>
      <c r="B35" s="41" t="s">
        <v>296</v>
      </c>
      <c r="C35" s="18" t="s">
        <v>26</v>
      </c>
      <c r="D35" s="38">
        <v>5093101168</v>
      </c>
      <c r="E35" s="38" t="s">
        <v>193</v>
      </c>
      <c r="F35" s="50">
        <v>3.32</v>
      </c>
      <c r="G35" s="38" t="s">
        <v>20</v>
      </c>
      <c r="H35" s="38">
        <v>84</v>
      </c>
      <c r="I35" s="38" t="s">
        <v>19</v>
      </c>
      <c r="J35" s="38" t="s">
        <v>20</v>
      </c>
      <c r="K35" s="44">
        <v>4500000</v>
      </c>
      <c r="L35" s="27"/>
    </row>
    <row r="36" spans="1:12" s="20" customFormat="1" ht="25.5" customHeight="1">
      <c r="A36" s="21">
        <v>20</v>
      </c>
      <c r="B36" s="41" t="s">
        <v>17</v>
      </c>
      <c r="C36" s="18" t="s">
        <v>38</v>
      </c>
      <c r="D36" s="38">
        <v>5093101183</v>
      </c>
      <c r="E36" s="38" t="s">
        <v>193</v>
      </c>
      <c r="F36" s="50">
        <v>3.24</v>
      </c>
      <c r="G36" s="38" t="s">
        <v>20</v>
      </c>
      <c r="H36" s="38">
        <v>80</v>
      </c>
      <c r="I36" s="38" t="s">
        <v>19</v>
      </c>
      <c r="J36" s="38" t="s">
        <v>20</v>
      </c>
      <c r="K36" s="44">
        <v>4500000</v>
      </c>
      <c r="L36" s="27"/>
    </row>
    <row r="37" spans="1:12" s="20" customFormat="1" ht="25.5" customHeight="1">
      <c r="A37" s="21">
        <v>21</v>
      </c>
      <c r="B37" s="41" t="s">
        <v>297</v>
      </c>
      <c r="C37" s="18" t="s">
        <v>26</v>
      </c>
      <c r="D37" s="38">
        <v>5093101102</v>
      </c>
      <c r="E37" s="38" t="s">
        <v>195</v>
      </c>
      <c r="F37" s="50">
        <v>3.47</v>
      </c>
      <c r="G37" s="38" t="s">
        <v>20</v>
      </c>
      <c r="H37" s="38">
        <v>74</v>
      </c>
      <c r="I37" s="38" t="s">
        <v>21</v>
      </c>
      <c r="J37" s="38" t="s">
        <v>21</v>
      </c>
      <c r="K37" s="44">
        <v>3750000</v>
      </c>
      <c r="L37" s="27"/>
    </row>
    <row r="38" spans="1:12" s="20" customFormat="1" ht="25.5" customHeight="1">
      <c r="A38" s="21">
        <v>22</v>
      </c>
      <c r="B38" s="41" t="s">
        <v>298</v>
      </c>
      <c r="C38" s="18" t="s">
        <v>26</v>
      </c>
      <c r="D38" s="38">
        <v>5093101108</v>
      </c>
      <c r="E38" s="38" t="s">
        <v>195</v>
      </c>
      <c r="F38" s="50">
        <v>3.15</v>
      </c>
      <c r="G38" s="38" t="s">
        <v>21</v>
      </c>
      <c r="H38" s="38">
        <v>85</v>
      </c>
      <c r="I38" s="38" t="s">
        <v>19</v>
      </c>
      <c r="J38" s="38" t="s">
        <v>21</v>
      </c>
      <c r="K38" s="44">
        <v>3750000</v>
      </c>
      <c r="L38" s="27"/>
    </row>
    <row r="39" spans="1:12" s="20" customFormat="1" ht="25.5" customHeight="1">
      <c r="A39" s="21">
        <v>23</v>
      </c>
      <c r="B39" s="41" t="s">
        <v>299</v>
      </c>
      <c r="C39" s="18" t="s">
        <v>52</v>
      </c>
      <c r="D39" s="38">
        <v>5093101109</v>
      </c>
      <c r="E39" s="38" t="s">
        <v>195</v>
      </c>
      <c r="F39" s="50">
        <v>3.03</v>
      </c>
      <c r="G39" s="38" t="s">
        <v>21</v>
      </c>
      <c r="H39" s="38">
        <v>83</v>
      </c>
      <c r="I39" s="38" t="s">
        <v>19</v>
      </c>
      <c r="J39" s="38" t="s">
        <v>21</v>
      </c>
      <c r="K39" s="44">
        <v>3750000</v>
      </c>
      <c r="L39" s="27"/>
    </row>
    <row r="40" spans="1:12" ht="33" customHeight="1">
      <c r="A40" s="144" t="s">
        <v>81</v>
      </c>
      <c r="B40" s="144"/>
      <c r="C40" s="144"/>
      <c r="D40" s="144"/>
      <c r="E40" s="144"/>
      <c r="F40" s="144"/>
      <c r="G40" s="144"/>
      <c r="H40" s="144"/>
      <c r="I40" s="144"/>
      <c r="J40" s="144"/>
      <c r="K40" s="25">
        <f>SUM(K15:K39)</f>
        <v>112500000</v>
      </c>
      <c r="L40" s="24"/>
    </row>
  </sheetData>
  <sheetProtection/>
  <mergeCells count="25">
    <mergeCell ref="D29:J29"/>
    <mergeCell ref="F12:G12"/>
    <mergeCell ref="H12:I12"/>
    <mergeCell ref="K12:K13"/>
    <mergeCell ref="B22:C22"/>
    <mergeCell ref="D22:J22"/>
    <mergeCell ref="B14:C14"/>
    <mergeCell ref="E1:L1"/>
    <mergeCell ref="E2:L2"/>
    <mergeCell ref="A6:L6"/>
    <mergeCell ref="A7:L7"/>
    <mergeCell ref="A8:L8"/>
    <mergeCell ref="A2:D2"/>
    <mergeCell ref="A3:D3"/>
    <mergeCell ref="A1:D1"/>
    <mergeCell ref="A10:L10"/>
    <mergeCell ref="B12:C13"/>
    <mergeCell ref="D12:D13"/>
    <mergeCell ref="E12:E13"/>
    <mergeCell ref="A12:A13"/>
    <mergeCell ref="A40:J40"/>
    <mergeCell ref="J12:J13"/>
    <mergeCell ref="D14:J14"/>
    <mergeCell ref="L12:L13"/>
    <mergeCell ref="B29:C29"/>
  </mergeCells>
  <printOptions/>
  <pageMargins left="0.6" right="0.26" top="0.36" bottom="0.51" header="0.26" footer="0.2"/>
  <pageSetup horizontalDpi="600" verticalDpi="600" orientation="landscape" paperSize="9" scale="95" r:id="rId2"/>
  <headerFooter>
    <oddFooter>&amp;CKhoa Kế hoạch Phát triển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trannamdt1</dc:creator>
  <cp:keywords/>
  <dc:description/>
  <cp:lastModifiedBy>Admin</cp:lastModifiedBy>
  <cp:lastPrinted>2019-09-09T03:13:13Z</cp:lastPrinted>
  <dcterms:created xsi:type="dcterms:W3CDTF">2017-04-02T08:56:13Z</dcterms:created>
  <dcterms:modified xsi:type="dcterms:W3CDTF">2019-09-17T07:24:02Z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