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980" windowHeight="7650" activeTab="2"/>
  </bookViews>
  <sheets>
    <sheet name="Tong hop" sheetId="1" r:id="rId1"/>
    <sheet name="Danh sach" sheetId="2" r:id="rId2"/>
    <sheet name="xuat sac" sheetId="3" r:id="rId3"/>
  </sheets>
  <definedNames>
    <definedName name="_xlnm.Print_Titles" localSheetId="1">'Danh sach'!$10:$11</definedName>
  </definedNames>
  <calcPr fullCalcOnLoad="1"/>
</workbook>
</file>

<file path=xl/sharedStrings.xml><?xml version="1.0" encoding="utf-8"?>
<sst xmlns="http://schemas.openxmlformats.org/spreadsheetml/2006/main" count="278" uniqueCount="135">
  <si>
    <t>STT</t>
  </si>
  <si>
    <t>Mã sinh viên</t>
  </si>
  <si>
    <t>Họ và tên</t>
  </si>
  <si>
    <t>Lớp</t>
  </si>
  <si>
    <t>Kết quả học tập và rèn luyện toàn khoá</t>
  </si>
  <si>
    <t xml:space="preserve">Điểm trung bình học tập </t>
  </si>
  <si>
    <t xml:space="preserve">Xếp loại học tập </t>
  </si>
  <si>
    <t>Điểm trung bình KQRL</t>
  </si>
  <si>
    <t>Xếp loại rèn luyện</t>
  </si>
  <si>
    <t>Ghi chú</t>
  </si>
  <si>
    <t>Xuất sắc</t>
  </si>
  <si>
    <t>Tốt</t>
  </si>
  <si>
    <t>Giỏi</t>
  </si>
  <si>
    <t>I</t>
  </si>
  <si>
    <t>II</t>
  </si>
  <si>
    <t>XUẤT SẮC</t>
  </si>
  <si>
    <t>Chính sách công</t>
  </si>
  <si>
    <t>Tổng:</t>
  </si>
  <si>
    <t>GIỎI</t>
  </si>
  <si>
    <t>III</t>
  </si>
  <si>
    <t>IV</t>
  </si>
  <si>
    <t>Khoa Chính sách công</t>
  </si>
  <si>
    <t>V</t>
  </si>
  <si>
    <t>VI</t>
  </si>
  <si>
    <t>Mức học bổng</t>
  </si>
  <si>
    <t>BỘ KẾ HOẠCH VÀ ĐẦU TƯ</t>
  </si>
  <si>
    <t>HỌC VIỆN</t>
  </si>
  <si>
    <t>CHÍNH SÁCH VÀ PHÁT TRIỂN</t>
  </si>
  <si>
    <t>CỘNG HOÀ XÃ HỘI CHỦ NGHĨA VIỆT NAM</t>
  </si>
  <si>
    <t>TỔNG SV</t>
  </si>
  <si>
    <t>TỔNG KINH PHÍ</t>
  </si>
  <si>
    <t>GHI CHÚ</t>
  </si>
  <si>
    <t>KINH PHÍ</t>
  </si>
  <si>
    <t>* Mức Giỏi =</t>
  </si>
  <si>
    <t>* Mức Xuất sắc =</t>
  </si>
  <si>
    <t>Tổng Kinh phí cấp học bổng:</t>
  </si>
  <si>
    <t>Khá</t>
  </si>
  <si>
    <t>Khoa Đấu Thầu</t>
  </si>
  <si>
    <t>VII</t>
  </si>
  <si>
    <t>Lớp Đại trà</t>
  </si>
  <si>
    <t>Lớp Chất lượng cao</t>
  </si>
  <si>
    <t>TT</t>
  </si>
  <si>
    <t>Xếp loại học tập và rèn luyện toàn khóa</t>
  </si>
  <si>
    <t>Kinh phí khen thưởng</t>
  </si>
  <si>
    <t xml:space="preserve"> KHOÁ 6 - NIÊN KHOÁ 2015 - 2019</t>
  </si>
  <si>
    <t>250.000 đồng x 15 tín chỉ x 1,2         =</t>
  </si>
  <si>
    <t>250.000 đồng x 15 tín chỉ x 1,4         =</t>
  </si>
  <si>
    <t>Đinh Quỳnh Linh</t>
  </si>
  <si>
    <t>Vũ Thương Huyền</t>
  </si>
  <si>
    <t>Kiều Thị Thanh Huyền</t>
  </si>
  <si>
    <t>Hà Minh Hoàng</t>
  </si>
  <si>
    <t>Hà Ngọc Quang</t>
  </si>
  <si>
    <t>Nguyễn Mỹ Anh</t>
  </si>
  <si>
    <t>Vũ Thị Nghĩa</t>
  </si>
  <si>
    <t>KTĐN CLC 6.1</t>
  </si>
  <si>
    <t>TC CLC 6.2</t>
  </si>
  <si>
    <t>KTĐN CLC 6.2</t>
  </si>
  <si>
    <t>Viện Đào tạo Quốc tế</t>
  </si>
  <si>
    <t>Khoa Kinh tế Quốc tế</t>
  </si>
  <si>
    <t>5063106143</t>
  </si>
  <si>
    <t>5063106149</t>
  </si>
  <si>
    <t>5063106082</t>
  </si>
  <si>
    <t>5063106118</t>
  </si>
  <si>
    <t>5063106104</t>
  </si>
  <si>
    <t>KTĐN6</t>
  </si>
  <si>
    <t>Đỗ Hữu Bình</t>
  </si>
  <si>
    <t>QLC6</t>
  </si>
  <si>
    <t>5063101227</t>
  </si>
  <si>
    <t>5063101210</t>
  </si>
  <si>
    <t>5063101214</t>
  </si>
  <si>
    <t>5063101346</t>
  </si>
  <si>
    <t>QHPT6</t>
  </si>
  <si>
    <t>QLĐT6</t>
  </si>
  <si>
    <t>Trần Thị Mỹ Linh</t>
  </si>
  <si>
    <t>QTDN</t>
  </si>
  <si>
    <t>Khoa Tài chính - Đầu tư</t>
  </si>
  <si>
    <t>TCC6</t>
  </si>
  <si>
    <t>KHÁ</t>
  </si>
  <si>
    <t>Nguyễn Thị Hoài</t>
  </si>
  <si>
    <t>Phan Thị Hòa</t>
  </si>
  <si>
    <t>KHPT6</t>
  </si>
  <si>
    <t>Đỗ Thị Phương Thảo</t>
  </si>
  <si>
    <t>Phạm Thu Thủy</t>
  </si>
  <si>
    <t>Nguyễn Thị Lan Anh</t>
  </si>
  <si>
    <t>Trần Vũ Phương Linh</t>
  </si>
  <si>
    <t>Đào Thu Hiền</t>
  </si>
  <si>
    <t>Lê Thị Hồng Nhung</t>
  </si>
  <si>
    <t>Nguyễn Ngọc Huyền</t>
  </si>
  <si>
    <t>Vũ Thị Làn</t>
  </si>
  <si>
    <t>Trương Thị Hải Yến</t>
  </si>
  <si>
    <t>Nguyễn Mai Anh</t>
  </si>
  <si>
    <t>Trần Huyền Trang</t>
  </si>
  <si>
    <t>Hoàng Thị Huệ</t>
  </si>
  <si>
    <t>VIỆN/ KHOA</t>
  </si>
  <si>
    <t>Kinh tế Quốc tế</t>
  </si>
  <si>
    <t>Đấu thầu</t>
  </si>
  <si>
    <t>Quản trị Kinh doanh</t>
  </si>
  <si>
    <t>Kinh tế phát triển</t>
  </si>
  <si>
    <t xml:space="preserve">Khoa Quản trị Kinh doanh </t>
  </si>
  <si>
    <t>Khoa Kinh tế phát triển</t>
  </si>
  <si>
    <t xml:space="preserve">* Mức Khá = </t>
  </si>
  <si>
    <t xml:space="preserve">    250.000 đồng x 15 tín chỉ                 =</t>
  </si>
  <si>
    <t>250.000 đồng x 15 tín chỉ x 1,5 x 1,2 =</t>
  </si>
  <si>
    <t>250.000 đồng x 15 tín chỉ x 1,5 x 1,4 =</t>
  </si>
  <si>
    <t xml:space="preserve">    250.000 đồng x 15 tín chỉ x 1,5         =           </t>
  </si>
  <si>
    <t>(Ban hành kèm theo Quyết định số:        /QĐ-HVCSPT ngày        tháng        năm 2019 của Giám đốc Học viện Chính sách và Phát triển)</t>
  </si>
  <si>
    <t>Tài chính - Đầu tư</t>
  </si>
  <si>
    <t>Kết quả học tập và rèn luyện toàn khoá
(8 Kỳ)</t>
  </si>
  <si>
    <t>DANH SÁCH SINH VIÊN ĐẠT HỌC BỔNG KHUYẾN KHÍCH HỌC TẬP HỌC KỲ II NĂM HỌC 2018 - 2019</t>
  </si>
  <si>
    <t>KHPT 6</t>
  </si>
  <si>
    <t>TỔNG HỢP KINH PHÍ CẤP HỌC BỔNG KKHT HỌC KỲ II NĂM HỌC 2018 - 2019</t>
  </si>
  <si>
    <t>KHOÁ 6 - NIÊN KHOÁ 2015 - 2019</t>
  </si>
  <si>
    <t>Mức khen thưởng</t>
  </si>
  <si>
    <t xml:space="preserve">DANH SÁCH KHEN THƯỞNG SINH VIÊN KHÓA 6 </t>
  </si>
  <si>
    <t>ĐẠT THÀNH TÍCH HỌC TẬP VÀ RÈN LUYỆN XUẤT SẮC TOÀN KHÓA, NIÊN KHÓA 2015 - 2019</t>
  </si>
  <si>
    <t>(Ban hành kèm theo Quyết định số:       /QĐ-HVCSPT ngày       tháng       năm 2019 của Giám đốc Học viện Chính sách và Phát triển)</t>
  </si>
  <si>
    <t>Xếp loại học tập và rèn luyện toàn khoá</t>
  </si>
  <si>
    <r>
      <rPr>
        <b/>
        <sz val="13"/>
        <color indexed="8"/>
        <rFont val="Times New Roman"/>
        <family val="1"/>
      </rPr>
      <t>Viết bằng chữ:</t>
    </r>
    <r>
      <rPr>
        <b/>
        <i/>
        <sz val="13"/>
        <color indexed="8"/>
        <rFont val="Times New Roman"/>
        <family val="1"/>
      </rPr>
      <t xml:space="preserve"> Một trăm hai mươi mốt triệu, tám trăm bẩy mươi lăm ngàn đồng.</t>
    </r>
  </si>
  <si>
    <t>Tổng kinh phí khen thưởng: 8.000.000 đồng (Tám triệu đồng chẵn).</t>
  </si>
  <si>
    <t xml:space="preserve">KTĐN 6 </t>
  </si>
  <si>
    <t>KTĐN 6</t>
  </si>
  <si>
    <t>Bùi Nhật Hà</t>
  </si>
  <si>
    <t>Nguyễn Ngọc Bích</t>
  </si>
  <si>
    <t>QLĐT 6</t>
  </si>
  <si>
    <t>Nguyễn Thị Thanh Hải</t>
  </si>
  <si>
    <t>QTDN 6</t>
  </si>
  <si>
    <t>Bùi Mai Lam</t>
  </si>
  <si>
    <t>TCC 6</t>
  </si>
  <si>
    <t>Đàm Thị Hồng Huệ</t>
  </si>
  <si>
    <t>QHPT 6</t>
  </si>
  <si>
    <t>Tổng kinh phí:</t>
  </si>
  <si>
    <t>Khen thưởng Thủ khóa đầu ra</t>
  </si>
  <si>
    <t xml:space="preserve">Danh sách Khen thưởng sinh viên khóa 6 đạt thành tích xuất sắc
trong phong trào hoạt động Đoàn thể niên khoá 2015 – 2019
</t>
  </si>
  <si>
    <t xml:space="preserve">Xếp loại học bổng </t>
  </si>
  <si>
    <t>Độc lập - Tự do - Hạnh phúc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</si>
</sst>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3"/>
      <color indexed="8"/>
      <name val="Times New Roman"/>
      <family val="1"/>
    </font>
    <font>
      <sz val="14"/>
      <name val="Times New Roman"/>
      <family val="1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u val="single"/>
      <sz val="12.6"/>
      <color indexed="20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"/>
      <color indexed="12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u val="single"/>
      <sz val="12.6"/>
      <color theme="11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"/>
      <color theme="10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5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3" fontId="51" fillId="0" borderId="0" xfId="0" applyNumberFormat="1" applyFont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left" vertical="center"/>
    </xf>
    <xf numFmtId="3" fontId="53" fillId="0" borderId="0" xfId="0" applyNumberFormat="1" applyFont="1" applyAlignment="1">
      <alignment horizontal="center" vertical="center"/>
    </xf>
    <xf numFmtId="3" fontId="51" fillId="0" borderId="10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6" fillId="0" borderId="0" xfId="0" applyFont="1" applyAlignment="1">
      <alignment/>
    </xf>
    <xf numFmtId="3" fontId="51" fillId="0" borderId="0" xfId="0" applyNumberFormat="1" applyFont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0" fontId="57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3" fontId="51" fillId="0" borderId="0" xfId="0" applyNumberFormat="1" applyFont="1" applyAlignment="1">
      <alignment vertical="center"/>
    </xf>
    <xf numFmtId="3" fontId="51" fillId="0" borderId="11" xfId="0" applyNumberFormat="1" applyFont="1" applyBorder="1" applyAlignment="1">
      <alignment vertical="center"/>
    </xf>
    <xf numFmtId="3" fontId="52" fillId="0" borderId="12" xfId="0" applyNumberFormat="1" applyFont="1" applyBorder="1" applyAlignment="1">
      <alignment horizontal="right" vertical="center"/>
    </xf>
    <xf numFmtId="3" fontId="51" fillId="0" borderId="0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>
      <alignment vertical="center"/>
    </xf>
    <xf numFmtId="0" fontId="51" fillId="33" borderId="0" xfId="0" applyNumberFormat="1" applyFont="1" applyFill="1" applyBorder="1" applyAlignment="1" applyProtection="1">
      <alignment horizontal="left"/>
      <protection/>
    </xf>
    <xf numFmtId="0" fontId="51" fillId="33" borderId="0" xfId="0" applyNumberFormat="1" applyFont="1" applyFill="1" applyBorder="1" applyAlignment="1" applyProtection="1">
      <alignment horizontal="center"/>
      <protection/>
    </xf>
    <xf numFmtId="2" fontId="5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3" fontId="51" fillId="0" borderId="0" xfId="0" applyNumberFormat="1" applyFont="1" applyBorder="1" applyAlignment="1">
      <alignment horizontal="left" vertical="center"/>
    </xf>
    <xf numFmtId="3" fontId="51" fillId="0" borderId="0" xfId="0" applyNumberFormat="1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justify" vertical="top" wrapText="1"/>
    </xf>
    <xf numFmtId="3" fontId="55" fillId="0" borderId="10" xfId="0" applyNumberFormat="1" applyFont="1" applyBorder="1" applyAlignment="1">
      <alignment horizontal="right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right" vertical="center" wrapText="1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3" fontId="54" fillId="0" borderId="10" xfId="0" applyNumberFormat="1" applyFont="1" applyBorder="1" applyAlignment="1">
      <alignment horizontal="right" vertical="center" wrapText="1"/>
    </xf>
    <xf numFmtId="3" fontId="51" fillId="0" borderId="0" xfId="0" applyNumberFormat="1" applyFont="1" applyAlignment="1">
      <alignment horizontal="center" vertical="center"/>
    </xf>
    <xf numFmtId="3" fontId="51" fillId="0" borderId="13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9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4" fontId="6" fillId="0" borderId="14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3" fontId="61" fillId="0" borderId="10" xfId="0" applyNumberFormat="1" applyFont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3" fontId="51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7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3" fontId="51" fillId="0" borderId="11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vertical="center" wrapText="1"/>
    </xf>
    <xf numFmtId="3" fontId="52" fillId="0" borderId="0" xfId="0" applyNumberFormat="1" applyFont="1" applyBorder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3" fontId="51" fillId="0" borderId="0" xfId="0" applyNumberFormat="1" applyFont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3" fontId="52" fillId="0" borderId="15" xfId="0" applyNumberFormat="1" applyFont="1" applyBorder="1" applyAlignment="1">
      <alignment horizontal="center" vertical="center"/>
    </xf>
    <xf numFmtId="3" fontId="51" fillId="0" borderId="15" xfId="0" applyNumberFormat="1" applyFont="1" applyBorder="1" applyAlignment="1">
      <alignment horizontal="left" vertical="center"/>
    </xf>
    <xf numFmtId="3" fontId="51" fillId="0" borderId="16" xfId="0" applyNumberFormat="1" applyFont="1" applyBorder="1" applyAlignment="1">
      <alignment horizontal="left" vertical="center"/>
    </xf>
    <xf numFmtId="3" fontId="51" fillId="0" borderId="12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0" fontId="63" fillId="0" borderId="17" xfId="0" applyFont="1" applyBorder="1" applyAlignment="1">
      <alignment horizontal="right" vertical="center" wrapText="1"/>
    </xf>
    <xf numFmtId="0" fontId="63" fillId="0" borderId="16" xfId="0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2" fillId="0" borderId="1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3</xdr:row>
      <xdr:rowOff>0</xdr:rowOff>
    </xdr:from>
    <xdr:to>
      <xdr:col>2</xdr:col>
      <xdr:colOff>295275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 flipV="1">
          <a:off x="1057275" y="714375"/>
          <a:ext cx="1466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2</xdr:row>
      <xdr:rowOff>28575</xdr:rowOff>
    </xdr:from>
    <xdr:to>
      <xdr:col>7</xdr:col>
      <xdr:colOff>952500</xdr:colOff>
      <xdr:row>2</xdr:row>
      <xdr:rowOff>28575</xdr:rowOff>
    </xdr:to>
    <xdr:sp>
      <xdr:nvSpPr>
        <xdr:cNvPr id="2" name="Straight Connector 4"/>
        <xdr:cNvSpPr>
          <a:spLocks/>
        </xdr:cNvSpPr>
      </xdr:nvSpPr>
      <xdr:spPr>
        <a:xfrm flipV="1">
          <a:off x="6505575" y="504825"/>
          <a:ext cx="24098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</xdr:row>
      <xdr:rowOff>47625</xdr:rowOff>
    </xdr:from>
    <xdr:to>
      <xdr:col>2</xdr:col>
      <xdr:colOff>923925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047750" y="676275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371475</xdr:colOff>
      <xdr:row>2</xdr:row>
      <xdr:rowOff>28575</xdr:rowOff>
    </xdr:from>
    <xdr:to>
      <xdr:col>9</xdr:col>
      <xdr:colOff>885825</xdr:colOff>
      <xdr:row>2</xdr:row>
      <xdr:rowOff>38100</xdr:rowOff>
    </xdr:to>
    <xdr:sp>
      <xdr:nvSpPr>
        <xdr:cNvPr id="2" name="Straight Connector 3"/>
        <xdr:cNvSpPr>
          <a:spLocks/>
        </xdr:cNvSpPr>
      </xdr:nvSpPr>
      <xdr:spPr>
        <a:xfrm flipV="1">
          <a:off x="7334250" y="447675"/>
          <a:ext cx="2133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0</xdr:rowOff>
    </xdr:from>
    <xdr:to>
      <xdr:col>2</xdr:col>
      <xdr:colOff>1038225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 flipV="1">
          <a:off x="981075" y="714375"/>
          <a:ext cx="16287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514350</xdr:colOff>
      <xdr:row>2</xdr:row>
      <xdr:rowOff>9525</xdr:rowOff>
    </xdr:from>
    <xdr:to>
      <xdr:col>8</xdr:col>
      <xdr:colOff>561975</xdr:colOff>
      <xdr:row>2</xdr:row>
      <xdr:rowOff>9525</xdr:rowOff>
    </xdr:to>
    <xdr:sp>
      <xdr:nvSpPr>
        <xdr:cNvPr id="2" name="Straight Connector 3"/>
        <xdr:cNvSpPr>
          <a:spLocks/>
        </xdr:cNvSpPr>
      </xdr:nvSpPr>
      <xdr:spPr>
        <a:xfrm>
          <a:off x="5876925" y="485775"/>
          <a:ext cx="2324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="80" zoomScaleNormal="80" zoomScalePageLayoutView="0" workbookViewId="0" topLeftCell="A1">
      <selection activeCell="D2" sqref="D2:K2"/>
    </sheetView>
  </sheetViews>
  <sheetFormatPr defaultColWidth="8.796875" defaultRowHeight="18.75"/>
  <cols>
    <col min="1" max="1" width="3.8984375" style="2" customWidth="1"/>
    <col min="2" max="2" width="19.5" style="2" customWidth="1"/>
    <col min="3" max="3" width="14.09765625" style="2" customWidth="1"/>
    <col min="4" max="4" width="18" style="2" customWidth="1"/>
    <col min="5" max="5" width="10.09765625" style="2" customWidth="1"/>
    <col min="6" max="6" width="11.09765625" style="2" customWidth="1"/>
    <col min="7" max="7" width="6.8984375" style="45" customWidth="1"/>
    <col min="8" max="8" width="10.296875" style="45" customWidth="1"/>
    <col min="9" max="9" width="8.69921875" style="45" customWidth="1"/>
    <col min="10" max="10" width="13.69921875" style="2" customWidth="1"/>
    <col min="11" max="11" width="7.3984375" style="2" customWidth="1"/>
    <col min="12" max="16384" width="8.796875" style="2" customWidth="1"/>
  </cols>
  <sheetData>
    <row r="1" spans="1:11" ht="18.75">
      <c r="A1" s="89" t="s">
        <v>25</v>
      </c>
      <c r="B1" s="89"/>
      <c r="C1" s="89"/>
      <c r="D1" s="88" t="s">
        <v>28</v>
      </c>
      <c r="E1" s="88"/>
      <c r="F1" s="88"/>
      <c r="G1" s="88"/>
      <c r="H1" s="88"/>
      <c r="I1" s="88"/>
      <c r="J1" s="88"/>
      <c r="K1" s="88"/>
    </row>
    <row r="2" spans="1:11" ht="18.75">
      <c r="A2" s="88" t="s">
        <v>26</v>
      </c>
      <c r="B2" s="88"/>
      <c r="C2" s="88"/>
      <c r="D2" s="88" t="s">
        <v>134</v>
      </c>
      <c r="E2" s="88"/>
      <c r="F2" s="88"/>
      <c r="G2" s="88"/>
      <c r="H2" s="88"/>
      <c r="I2" s="88"/>
      <c r="J2" s="88"/>
      <c r="K2" s="88"/>
    </row>
    <row r="3" spans="1:3" ht="18.75">
      <c r="A3" s="88" t="s">
        <v>27</v>
      </c>
      <c r="B3" s="88"/>
      <c r="C3" s="88"/>
    </row>
    <row r="6" spans="1:11" ht="18.75">
      <c r="A6" s="88" t="s">
        <v>110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18.75">
      <c r="A7" s="88" t="s">
        <v>111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9" spans="1:11" s="6" customFormat="1" ht="18" customHeight="1">
      <c r="A9" s="73" t="s">
        <v>41</v>
      </c>
      <c r="B9" s="73" t="s">
        <v>93</v>
      </c>
      <c r="C9" s="73" t="s">
        <v>15</v>
      </c>
      <c r="D9" s="73" t="s">
        <v>32</v>
      </c>
      <c r="E9" s="73" t="s">
        <v>18</v>
      </c>
      <c r="F9" s="73" t="s">
        <v>32</v>
      </c>
      <c r="G9" s="73" t="s">
        <v>77</v>
      </c>
      <c r="H9" s="73" t="s">
        <v>32</v>
      </c>
      <c r="I9" s="73" t="s">
        <v>29</v>
      </c>
      <c r="J9" s="73" t="s">
        <v>30</v>
      </c>
      <c r="K9" s="74" t="s">
        <v>31</v>
      </c>
    </row>
    <row r="10" spans="1:11" s="6" customFormat="1" ht="18" customHeight="1">
      <c r="A10" s="17">
        <v>1</v>
      </c>
      <c r="B10" s="5" t="s">
        <v>57</v>
      </c>
      <c r="C10" s="3">
        <v>1</v>
      </c>
      <c r="D10" s="7">
        <f>E26*C10</f>
        <v>7874999.999999999</v>
      </c>
      <c r="E10" s="3">
        <v>6</v>
      </c>
      <c r="F10" s="7">
        <f>E25*E10</f>
        <v>40500000</v>
      </c>
      <c r="G10" s="50"/>
      <c r="H10" s="50"/>
      <c r="I10" s="50">
        <f>C10+E10+G10</f>
        <v>7</v>
      </c>
      <c r="J10" s="7">
        <f>D10+F10+H10</f>
        <v>48375000</v>
      </c>
      <c r="K10" s="18"/>
    </row>
    <row r="11" spans="1:11" ht="18.75">
      <c r="A11" s="3">
        <v>2</v>
      </c>
      <c r="B11" s="5" t="s">
        <v>94</v>
      </c>
      <c r="C11" s="3"/>
      <c r="D11" s="7"/>
      <c r="E11" s="3">
        <v>5</v>
      </c>
      <c r="F11" s="7">
        <f>E11*E21</f>
        <v>22500000</v>
      </c>
      <c r="G11" s="50"/>
      <c r="H11" s="50"/>
      <c r="I11" s="50">
        <f aca="true" t="shared" si="0" ref="I11:I17">C11+E11+G11</f>
        <v>5</v>
      </c>
      <c r="J11" s="7">
        <f aca="true" t="shared" si="1" ref="J11:J16">D11+F11+H11</f>
        <v>22500000</v>
      </c>
      <c r="K11" s="3"/>
    </row>
    <row r="12" spans="1:11" ht="18.75">
      <c r="A12" s="17">
        <v>3</v>
      </c>
      <c r="B12" s="5" t="s">
        <v>16</v>
      </c>
      <c r="C12" s="3">
        <v>1</v>
      </c>
      <c r="D12" s="7">
        <f>E22</f>
        <v>5250000</v>
      </c>
      <c r="E12" s="3"/>
      <c r="F12" s="7"/>
      <c r="G12" s="50"/>
      <c r="H12" s="50"/>
      <c r="I12" s="50">
        <f t="shared" si="0"/>
        <v>1</v>
      </c>
      <c r="J12" s="7">
        <f t="shared" si="1"/>
        <v>5250000</v>
      </c>
      <c r="K12" s="3"/>
    </row>
    <row r="13" spans="1:11" s="13" customFormat="1" ht="18.75">
      <c r="A13" s="3">
        <v>4</v>
      </c>
      <c r="B13" s="5" t="s">
        <v>95</v>
      </c>
      <c r="C13" s="3"/>
      <c r="D13" s="7"/>
      <c r="E13" s="3">
        <v>4</v>
      </c>
      <c r="F13" s="7">
        <f>E21*E13</f>
        <v>18000000</v>
      </c>
      <c r="G13" s="50"/>
      <c r="H13" s="50"/>
      <c r="I13" s="50">
        <f t="shared" si="0"/>
        <v>4</v>
      </c>
      <c r="J13" s="7">
        <f t="shared" si="1"/>
        <v>18000000</v>
      </c>
      <c r="K13" s="3"/>
    </row>
    <row r="14" spans="1:11" ht="18.75">
      <c r="A14" s="17">
        <v>5</v>
      </c>
      <c r="B14" s="5" t="s">
        <v>96</v>
      </c>
      <c r="C14" s="3"/>
      <c r="D14" s="7"/>
      <c r="E14" s="3">
        <v>1</v>
      </c>
      <c r="F14" s="7">
        <f>E21*E14</f>
        <v>4500000</v>
      </c>
      <c r="G14" s="50"/>
      <c r="H14" s="50"/>
      <c r="I14" s="50">
        <f t="shared" si="0"/>
        <v>1</v>
      </c>
      <c r="J14" s="7">
        <f t="shared" si="1"/>
        <v>4500000</v>
      </c>
      <c r="K14" s="3"/>
    </row>
    <row r="15" spans="1:11" ht="18.75">
      <c r="A15" s="3">
        <v>6</v>
      </c>
      <c r="B15" s="5" t="s">
        <v>106</v>
      </c>
      <c r="C15" s="3">
        <v>1</v>
      </c>
      <c r="D15" s="7">
        <f>E22*C15</f>
        <v>5250000</v>
      </c>
      <c r="E15" s="3">
        <v>1</v>
      </c>
      <c r="F15" s="7">
        <f>E15*E21</f>
        <v>4500000</v>
      </c>
      <c r="G15" s="50">
        <v>1</v>
      </c>
      <c r="H15" s="7">
        <f>G15*E20</f>
        <v>3750000</v>
      </c>
      <c r="I15" s="50">
        <f t="shared" si="0"/>
        <v>3</v>
      </c>
      <c r="J15" s="7">
        <f t="shared" si="1"/>
        <v>13500000</v>
      </c>
      <c r="K15" s="3"/>
    </row>
    <row r="16" spans="1:11" ht="18.75">
      <c r="A16" s="17">
        <v>7</v>
      </c>
      <c r="B16" s="5" t="s">
        <v>97</v>
      </c>
      <c r="C16" s="3">
        <v>1</v>
      </c>
      <c r="D16" s="7">
        <f>E22*C16</f>
        <v>5250000</v>
      </c>
      <c r="E16" s="3">
        <v>1</v>
      </c>
      <c r="F16" s="7">
        <f>E16*E21</f>
        <v>4500000</v>
      </c>
      <c r="G16" s="50"/>
      <c r="H16" s="7"/>
      <c r="I16" s="50">
        <f t="shared" si="0"/>
        <v>2</v>
      </c>
      <c r="J16" s="7">
        <f t="shared" si="1"/>
        <v>9750000</v>
      </c>
      <c r="K16" s="3"/>
    </row>
    <row r="17" spans="1:11" ht="18.75">
      <c r="A17" s="3"/>
      <c r="B17" s="4" t="s">
        <v>17</v>
      </c>
      <c r="C17" s="14">
        <f aca="true" t="shared" si="2" ref="C17:H17">SUM(C10:C16)</f>
        <v>4</v>
      </c>
      <c r="D17" s="8">
        <f t="shared" si="2"/>
        <v>23625000</v>
      </c>
      <c r="E17" s="14">
        <f t="shared" si="2"/>
        <v>18</v>
      </c>
      <c r="F17" s="8">
        <f t="shared" si="2"/>
        <v>94500000</v>
      </c>
      <c r="G17" s="48">
        <f t="shared" si="2"/>
        <v>1</v>
      </c>
      <c r="H17" s="8">
        <f t="shared" si="2"/>
        <v>3750000</v>
      </c>
      <c r="I17" s="48">
        <f t="shared" si="0"/>
        <v>23</v>
      </c>
      <c r="J17" s="8">
        <f>SUM(J10:J16)</f>
        <v>121875000</v>
      </c>
      <c r="K17" s="3"/>
    </row>
    <row r="19" spans="2:11" ht="18.75">
      <c r="B19" s="20"/>
      <c r="C19" s="90" t="s">
        <v>39</v>
      </c>
      <c r="D19" s="90"/>
      <c r="E19" s="91"/>
      <c r="F19" s="24"/>
      <c r="G19" s="24"/>
      <c r="H19" s="24"/>
      <c r="I19" s="24"/>
      <c r="J19" s="24"/>
      <c r="K19" s="19"/>
    </row>
    <row r="20" spans="2:11" s="45" customFormat="1" ht="18.75">
      <c r="B20" s="66" t="s">
        <v>100</v>
      </c>
      <c r="C20" s="92" t="s">
        <v>101</v>
      </c>
      <c r="D20" s="93"/>
      <c r="E20" s="8">
        <f>250000*15</f>
        <v>3750000</v>
      </c>
      <c r="F20" s="24"/>
      <c r="G20" s="24"/>
      <c r="H20" s="24"/>
      <c r="I20" s="24"/>
      <c r="J20" s="24"/>
      <c r="K20" s="19"/>
    </row>
    <row r="21" spans="2:11" ht="18.75">
      <c r="B21" s="64" t="s">
        <v>33</v>
      </c>
      <c r="C21" s="94" t="s">
        <v>45</v>
      </c>
      <c r="D21" s="94"/>
      <c r="E21" s="21">
        <f>E20*1.2</f>
        <v>4500000</v>
      </c>
      <c r="F21" s="46"/>
      <c r="G21" s="47"/>
      <c r="H21" s="47"/>
      <c r="I21" s="47"/>
      <c r="J21" s="19"/>
      <c r="K21" s="13"/>
    </row>
    <row r="22" spans="2:11" ht="18.75">
      <c r="B22" s="64" t="s">
        <v>34</v>
      </c>
      <c r="C22" s="95" t="s">
        <v>46</v>
      </c>
      <c r="D22" s="95"/>
      <c r="E22" s="8">
        <f>E20*1.4</f>
        <v>5250000</v>
      </c>
      <c r="F22" s="46"/>
      <c r="J22" s="13"/>
      <c r="K22" s="13"/>
    </row>
    <row r="23" spans="2:9" s="13" customFormat="1" ht="22.5" customHeight="1">
      <c r="B23" s="65"/>
      <c r="C23" s="90" t="s">
        <v>40</v>
      </c>
      <c r="D23" s="90"/>
      <c r="E23" s="90"/>
      <c r="F23" s="22"/>
      <c r="G23" s="45"/>
      <c r="H23" s="45"/>
      <c r="I23" s="45"/>
    </row>
    <row r="24" spans="2:6" s="45" customFormat="1" ht="22.5" customHeight="1">
      <c r="B24" s="66" t="s">
        <v>100</v>
      </c>
      <c r="C24" s="92" t="s">
        <v>104</v>
      </c>
      <c r="D24" s="93"/>
      <c r="E24" s="8">
        <f>E20*1.5</f>
        <v>5625000</v>
      </c>
      <c r="F24" s="47"/>
    </row>
    <row r="25" spans="2:9" s="13" customFormat="1" ht="18.75">
      <c r="B25" s="64" t="s">
        <v>33</v>
      </c>
      <c r="C25" s="94" t="s">
        <v>102</v>
      </c>
      <c r="D25" s="94"/>
      <c r="E25" s="8">
        <f>E24*1.2</f>
        <v>6750000</v>
      </c>
      <c r="F25" s="22"/>
      <c r="G25" s="45"/>
      <c r="H25" s="45"/>
      <c r="I25" s="45"/>
    </row>
    <row r="26" spans="2:5" ht="18.75">
      <c r="B26" s="64" t="s">
        <v>34</v>
      </c>
      <c r="C26" s="94" t="s">
        <v>103</v>
      </c>
      <c r="D26" s="94"/>
      <c r="E26" s="8">
        <f>E24*1.4</f>
        <v>7874999.999999999</v>
      </c>
    </row>
    <row r="27" spans="7:9" s="13" customFormat="1" ht="18.75">
      <c r="G27" s="45"/>
      <c r="H27" s="45"/>
      <c r="I27" s="45"/>
    </row>
    <row r="28" s="45" customFormat="1" ht="18.75"/>
    <row r="29" s="45" customFormat="1" ht="18.75" customHeight="1"/>
    <row r="30" s="45" customFormat="1" ht="18.75"/>
    <row r="31" s="45" customFormat="1" ht="18.75"/>
    <row r="32" s="45" customFormat="1" ht="18.75"/>
    <row r="33" spans="3:9" s="45" customFormat="1" ht="36" customHeight="1">
      <c r="C33" s="84" t="s">
        <v>131</v>
      </c>
      <c r="D33" s="84"/>
      <c r="E33" s="84"/>
      <c r="F33" s="84"/>
      <c r="G33" s="84"/>
      <c r="H33" s="84"/>
      <c r="I33" s="84"/>
    </row>
    <row r="34" spans="1:11" ht="90.75" customHeight="1">
      <c r="A34" s="49" t="s">
        <v>41</v>
      </c>
      <c r="B34" s="49" t="s">
        <v>2</v>
      </c>
      <c r="C34" s="49" t="s">
        <v>3</v>
      </c>
      <c r="D34" s="52" t="s">
        <v>5</v>
      </c>
      <c r="E34" s="52" t="s">
        <v>6</v>
      </c>
      <c r="F34" s="52" t="s">
        <v>7</v>
      </c>
      <c r="G34" s="52" t="s">
        <v>8</v>
      </c>
      <c r="H34" s="75" t="s">
        <v>116</v>
      </c>
      <c r="I34" s="75" t="s">
        <v>112</v>
      </c>
      <c r="J34" s="45"/>
      <c r="K34" s="45"/>
    </row>
    <row r="35" spans="1:11" ht="40.5" customHeight="1">
      <c r="A35" s="50">
        <v>1</v>
      </c>
      <c r="B35" s="1" t="s">
        <v>78</v>
      </c>
      <c r="C35" s="15" t="s">
        <v>109</v>
      </c>
      <c r="D35" s="61">
        <v>3.79</v>
      </c>
      <c r="E35" s="40" t="s">
        <v>10</v>
      </c>
      <c r="F35" s="38">
        <v>95</v>
      </c>
      <c r="G35" s="40" t="s">
        <v>10</v>
      </c>
      <c r="H35" s="16" t="s">
        <v>10</v>
      </c>
      <c r="I35" s="48">
        <v>3000000</v>
      </c>
      <c r="J35" s="45"/>
      <c r="K35" s="45"/>
    </row>
    <row r="36" spans="1:9" s="45" customFormat="1" ht="40.5" customHeight="1">
      <c r="A36" s="47"/>
      <c r="B36" s="76"/>
      <c r="C36" s="82"/>
      <c r="D36" s="77"/>
      <c r="E36" s="78"/>
      <c r="F36" s="79"/>
      <c r="G36" s="78"/>
      <c r="H36" s="83"/>
      <c r="I36" s="47"/>
    </row>
    <row r="37" spans="1:12" s="13" customFormat="1" ht="18.75">
      <c r="A37" s="22"/>
      <c r="B37" s="29"/>
      <c r="C37" s="30"/>
      <c r="D37" s="29"/>
      <c r="E37" s="25"/>
      <c r="F37" s="25"/>
      <c r="G37" s="26"/>
      <c r="H37" s="26"/>
      <c r="I37" s="26"/>
      <c r="J37" s="27"/>
      <c r="K37" s="22"/>
      <c r="L37" s="28"/>
    </row>
    <row r="38" spans="1:12" s="45" customFormat="1" ht="56.25" customHeight="1">
      <c r="A38" s="86" t="s">
        <v>132</v>
      </c>
      <c r="B38" s="87"/>
      <c r="C38" s="87"/>
      <c r="D38" s="87"/>
      <c r="E38" s="25"/>
      <c r="F38" s="25"/>
      <c r="G38" s="26"/>
      <c r="H38" s="26"/>
      <c r="I38" s="26"/>
      <c r="J38" s="27"/>
      <c r="K38" s="47"/>
      <c r="L38" s="28"/>
    </row>
    <row r="39" spans="1:11" s="45" customFormat="1" ht="18.75">
      <c r="A39" s="85"/>
      <c r="B39" s="85"/>
      <c r="C39" s="85"/>
      <c r="D39" s="85"/>
      <c r="E39" s="25"/>
      <c r="F39" s="25"/>
      <c r="G39" s="26"/>
      <c r="H39" s="26"/>
      <c r="I39" s="26"/>
      <c r="J39" s="47"/>
      <c r="K39" s="28"/>
    </row>
    <row r="40" spans="1:9" ht="44.25" customHeight="1">
      <c r="A40" s="81" t="s">
        <v>41</v>
      </c>
      <c r="B40" s="81" t="s">
        <v>2</v>
      </c>
      <c r="C40" s="81" t="s">
        <v>3</v>
      </c>
      <c r="D40" s="81" t="s">
        <v>43</v>
      </c>
      <c r="E40" s="22"/>
      <c r="G40" s="23"/>
      <c r="H40" s="2"/>
      <c r="I40" s="2"/>
    </row>
    <row r="41" spans="1:9" ht="21.75" customHeight="1">
      <c r="A41" s="31">
        <v>1</v>
      </c>
      <c r="B41" s="32" t="s">
        <v>84</v>
      </c>
      <c r="C41" s="31" t="s">
        <v>119</v>
      </c>
      <c r="D41" s="80">
        <v>1000000</v>
      </c>
      <c r="G41" s="2"/>
      <c r="H41" s="2"/>
      <c r="I41" s="2"/>
    </row>
    <row r="42" spans="1:9" ht="21.75" customHeight="1">
      <c r="A42" s="31">
        <v>2</v>
      </c>
      <c r="B42" s="32" t="s">
        <v>85</v>
      </c>
      <c r="C42" s="31" t="s">
        <v>120</v>
      </c>
      <c r="D42" s="80">
        <v>1000000</v>
      </c>
      <c r="G42" s="2"/>
      <c r="H42" s="2"/>
      <c r="I42" s="2"/>
    </row>
    <row r="43" spans="1:9" ht="21.75" customHeight="1">
      <c r="A43" s="31">
        <v>3</v>
      </c>
      <c r="B43" s="32" t="s">
        <v>78</v>
      </c>
      <c r="C43" s="31" t="s">
        <v>109</v>
      </c>
      <c r="D43" s="80">
        <v>1000000</v>
      </c>
      <c r="G43" s="2"/>
      <c r="H43" s="2"/>
      <c r="I43" s="2"/>
    </row>
    <row r="44" spans="1:9" ht="21.75" customHeight="1">
      <c r="A44" s="31">
        <v>4</v>
      </c>
      <c r="B44" s="32" t="s">
        <v>121</v>
      </c>
      <c r="C44" s="31" t="s">
        <v>54</v>
      </c>
      <c r="D44" s="80">
        <v>1000000</v>
      </c>
      <c r="G44" s="2"/>
      <c r="H44" s="2"/>
      <c r="I44" s="2"/>
    </row>
    <row r="45" spans="1:9" ht="21.75" customHeight="1">
      <c r="A45" s="31">
        <v>5</v>
      </c>
      <c r="B45" s="32" t="s">
        <v>122</v>
      </c>
      <c r="C45" s="31" t="s">
        <v>123</v>
      </c>
      <c r="D45" s="80">
        <v>1000000</v>
      </c>
      <c r="G45" s="2"/>
      <c r="H45" s="2"/>
      <c r="I45" s="2"/>
    </row>
    <row r="46" spans="1:9" ht="21.75" customHeight="1">
      <c r="A46" s="31">
        <v>6</v>
      </c>
      <c r="B46" s="32" t="s">
        <v>124</v>
      </c>
      <c r="C46" s="31" t="s">
        <v>125</v>
      </c>
      <c r="D46" s="80">
        <v>1000000</v>
      </c>
      <c r="G46" s="2"/>
      <c r="H46" s="2"/>
      <c r="I46" s="2"/>
    </row>
    <row r="47" spans="1:9" ht="21.75" customHeight="1">
      <c r="A47" s="31">
        <v>7</v>
      </c>
      <c r="B47" s="32" t="s">
        <v>126</v>
      </c>
      <c r="C47" s="31" t="s">
        <v>127</v>
      </c>
      <c r="D47" s="80">
        <v>1000000</v>
      </c>
      <c r="G47" s="2"/>
      <c r="H47" s="2"/>
      <c r="I47" s="2"/>
    </row>
    <row r="48" spans="1:9" ht="21.75" customHeight="1">
      <c r="A48" s="31">
        <v>8</v>
      </c>
      <c r="B48" s="32" t="s">
        <v>128</v>
      </c>
      <c r="C48" s="31" t="s">
        <v>129</v>
      </c>
      <c r="D48" s="80">
        <v>1000000</v>
      </c>
      <c r="G48" s="2"/>
      <c r="H48" s="2"/>
      <c r="I48" s="2"/>
    </row>
    <row r="49" spans="1:9" ht="21.75" customHeight="1">
      <c r="A49" s="48"/>
      <c r="B49" s="48"/>
      <c r="C49" s="48" t="s">
        <v>130</v>
      </c>
      <c r="D49" s="48">
        <f>SUM(D41:D48)</f>
        <v>8000000</v>
      </c>
      <c r="G49" s="2"/>
      <c r="H49" s="2"/>
      <c r="I49" s="2"/>
    </row>
    <row r="50" spans="2:9" ht="18.75">
      <c r="B50" s="45"/>
      <c r="C50" s="45"/>
      <c r="D50" s="45"/>
      <c r="G50" s="2"/>
      <c r="H50" s="2"/>
      <c r="I50" s="2"/>
    </row>
    <row r="51" spans="2:9" ht="18.75">
      <c r="B51" s="45"/>
      <c r="C51" s="45"/>
      <c r="D51" s="45"/>
      <c r="G51" s="2"/>
      <c r="H51" s="2"/>
      <c r="I51" s="2"/>
    </row>
    <row r="52" spans="2:9" ht="18.75">
      <c r="B52" s="45"/>
      <c r="C52" s="45"/>
      <c r="D52" s="45"/>
      <c r="G52" s="2"/>
      <c r="H52" s="2"/>
      <c r="I52" s="2"/>
    </row>
  </sheetData>
  <sheetProtection/>
  <mergeCells count="18">
    <mergeCell ref="C19:E19"/>
    <mergeCell ref="C20:D20"/>
    <mergeCell ref="C24:D24"/>
    <mergeCell ref="C23:E23"/>
    <mergeCell ref="C25:D25"/>
    <mergeCell ref="C26:D26"/>
    <mergeCell ref="C21:D21"/>
    <mergeCell ref="C22:D22"/>
    <mergeCell ref="C33:I33"/>
    <mergeCell ref="A39:D39"/>
    <mergeCell ref="A38:D38"/>
    <mergeCell ref="A6:K6"/>
    <mergeCell ref="A7:K7"/>
    <mergeCell ref="A1:C1"/>
    <mergeCell ref="A2:C2"/>
    <mergeCell ref="A3:C3"/>
    <mergeCell ref="D1:K1"/>
    <mergeCell ref="D2:K2"/>
  </mergeCells>
  <printOptions/>
  <pageMargins left="0.5" right="0.2" top="0.42" bottom="0.4" header="0.22" footer="0.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80" zoomScaleNormal="80" zoomScalePageLayoutView="0" workbookViewId="0" topLeftCell="A1">
      <selection activeCell="A8" sqref="A8:K8"/>
    </sheetView>
  </sheetViews>
  <sheetFormatPr defaultColWidth="8.796875" defaultRowHeight="18.75"/>
  <cols>
    <col min="1" max="1" width="4.3984375" style="54" customWidth="1"/>
    <col min="2" max="2" width="12" style="54" bestFit="1" customWidth="1"/>
    <col min="3" max="3" width="20.3984375" style="54" customWidth="1"/>
    <col min="4" max="4" width="13.296875" style="54" bestFit="1" customWidth="1"/>
    <col min="5" max="5" width="7.19921875" style="54" customWidth="1"/>
    <col min="6" max="6" width="8.19921875" style="54" customWidth="1"/>
    <col min="7" max="7" width="7.59765625" style="54" customWidth="1"/>
    <col min="8" max="8" width="8.796875" style="54" customWidth="1"/>
    <col min="9" max="9" width="8.19921875" style="54" customWidth="1"/>
    <col min="10" max="10" width="11" style="54" customWidth="1"/>
    <col min="11" max="11" width="9.796875" style="54" customWidth="1"/>
    <col min="12" max="16384" width="8.796875" style="54" customWidth="1"/>
  </cols>
  <sheetData>
    <row r="1" spans="1:11" ht="16.5" customHeight="1">
      <c r="A1" s="107" t="s">
        <v>25</v>
      </c>
      <c r="B1" s="107"/>
      <c r="C1" s="107"/>
      <c r="E1" s="72"/>
      <c r="F1" s="72"/>
      <c r="G1" s="108" t="s">
        <v>28</v>
      </c>
      <c r="H1" s="108"/>
      <c r="I1" s="108"/>
      <c r="J1" s="108"/>
      <c r="K1" s="108"/>
    </row>
    <row r="2" spans="1:11" ht="16.5" customHeight="1">
      <c r="A2" s="108" t="s">
        <v>26</v>
      </c>
      <c r="B2" s="108"/>
      <c r="C2" s="108"/>
      <c r="E2" s="72"/>
      <c r="F2" s="72"/>
      <c r="G2" s="108" t="s">
        <v>134</v>
      </c>
      <c r="H2" s="108"/>
      <c r="I2" s="108"/>
      <c r="J2" s="108"/>
      <c r="K2" s="108"/>
    </row>
    <row r="3" spans="1:3" ht="16.5">
      <c r="A3" s="108" t="s">
        <v>27</v>
      </c>
      <c r="B3" s="108"/>
      <c r="C3" s="108"/>
    </row>
    <row r="4" ht="21" customHeight="1"/>
    <row r="5" ht="21" customHeight="1"/>
    <row r="6" spans="1:11" s="53" customFormat="1" ht="21.75" customHeight="1">
      <c r="A6" s="106" t="s">
        <v>108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s="53" customFormat="1" ht="21.75" customHeight="1">
      <c r="A7" s="106" t="s">
        <v>44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s="53" customFormat="1" ht="42.75" customHeight="1">
      <c r="A8" s="101" t="s">
        <v>105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ht="9" customHeight="1"/>
    <row r="10" spans="1:11" s="55" customFormat="1" ht="45" customHeight="1">
      <c r="A10" s="97" t="s">
        <v>0</v>
      </c>
      <c r="B10" s="97" t="s">
        <v>1</v>
      </c>
      <c r="C10" s="97" t="s">
        <v>2</v>
      </c>
      <c r="D10" s="97" t="s">
        <v>3</v>
      </c>
      <c r="E10" s="97" t="s">
        <v>107</v>
      </c>
      <c r="F10" s="97"/>
      <c r="G10" s="97"/>
      <c r="H10" s="97"/>
      <c r="I10" s="97" t="s">
        <v>133</v>
      </c>
      <c r="J10" s="97" t="s">
        <v>24</v>
      </c>
      <c r="K10" s="97" t="s">
        <v>9</v>
      </c>
    </row>
    <row r="11" spans="1:11" s="55" customFormat="1" ht="73.5" customHeight="1">
      <c r="A11" s="97"/>
      <c r="B11" s="97"/>
      <c r="C11" s="97"/>
      <c r="D11" s="97"/>
      <c r="E11" s="52" t="s">
        <v>5</v>
      </c>
      <c r="F11" s="52" t="s">
        <v>6</v>
      </c>
      <c r="G11" s="52" t="s">
        <v>7</v>
      </c>
      <c r="H11" s="52" t="s">
        <v>8</v>
      </c>
      <c r="I11" s="97"/>
      <c r="J11" s="97"/>
      <c r="K11" s="97"/>
    </row>
    <row r="12" spans="1:11" s="55" customFormat="1" ht="30" customHeight="1">
      <c r="A12" s="52" t="s">
        <v>13</v>
      </c>
      <c r="B12" s="98" t="s">
        <v>57</v>
      </c>
      <c r="C12" s="99"/>
      <c r="D12" s="99"/>
      <c r="E12" s="99"/>
      <c r="F12" s="99"/>
      <c r="G12" s="99"/>
      <c r="H12" s="99"/>
      <c r="I12" s="100"/>
      <c r="J12" s="36"/>
      <c r="K12" s="52"/>
    </row>
    <row r="13" spans="1:11" s="55" customFormat="1" ht="25.5" customHeight="1">
      <c r="A13" s="51">
        <v>1</v>
      </c>
      <c r="B13" s="38">
        <v>5063106015</v>
      </c>
      <c r="C13" s="1" t="s">
        <v>47</v>
      </c>
      <c r="D13" s="56" t="s">
        <v>54</v>
      </c>
      <c r="E13" s="61">
        <v>3.63</v>
      </c>
      <c r="F13" s="40" t="s">
        <v>10</v>
      </c>
      <c r="G13" s="59">
        <v>90</v>
      </c>
      <c r="H13" s="40" t="s">
        <v>10</v>
      </c>
      <c r="I13" s="40" t="s">
        <v>10</v>
      </c>
      <c r="J13" s="33">
        <f>'Tong hop'!E26</f>
        <v>7874999.999999999</v>
      </c>
      <c r="K13" s="52"/>
    </row>
    <row r="14" spans="1:11" s="55" customFormat="1" ht="25.5" customHeight="1">
      <c r="A14" s="51">
        <v>2</v>
      </c>
      <c r="B14" s="38">
        <v>5063106013</v>
      </c>
      <c r="C14" s="1" t="s">
        <v>48</v>
      </c>
      <c r="D14" s="56" t="s">
        <v>54</v>
      </c>
      <c r="E14" s="61">
        <v>3.72</v>
      </c>
      <c r="F14" s="40" t="s">
        <v>10</v>
      </c>
      <c r="G14" s="38">
        <v>87</v>
      </c>
      <c r="H14" s="40" t="s">
        <v>11</v>
      </c>
      <c r="I14" s="40" t="s">
        <v>12</v>
      </c>
      <c r="J14" s="33">
        <f>'Tong hop'!E25</f>
        <v>6750000</v>
      </c>
      <c r="K14" s="52"/>
    </row>
    <row r="15" spans="1:11" s="55" customFormat="1" ht="25.5" customHeight="1">
      <c r="A15" s="51">
        <v>3</v>
      </c>
      <c r="B15" s="38">
        <v>5063402011</v>
      </c>
      <c r="C15" s="1" t="s">
        <v>49</v>
      </c>
      <c r="D15" s="56" t="s">
        <v>55</v>
      </c>
      <c r="E15" s="61">
        <v>3.67</v>
      </c>
      <c r="F15" s="40" t="s">
        <v>10</v>
      </c>
      <c r="G15" s="38">
        <v>89</v>
      </c>
      <c r="H15" s="40" t="s">
        <v>11</v>
      </c>
      <c r="I15" s="40" t="s">
        <v>12</v>
      </c>
      <c r="J15" s="33">
        <f>J14</f>
        <v>6750000</v>
      </c>
      <c r="K15" s="52"/>
    </row>
    <row r="16" spans="1:11" s="55" customFormat="1" ht="25.5" customHeight="1">
      <c r="A16" s="51">
        <v>4</v>
      </c>
      <c r="B16" s="38">
        <v>5063106011</v>
      </c>
      <c r="C16" s="1" t="s">
        <v>50</v>
      </c>
      <c r="D16" s="56" t="s">
        <v>54</v>
      </c>
      <c r="E16" s="61">
        <v>3.62</v>
      </c>
      <c r="F16" s="40" t="s">
        <v>10</v>
      </c>
      <c r="G16" s="38">
        <v>88</v>
      </c>
      <c r="H16" s="40" t="s">
        <v>11</v>
      </c>
      <c r="I16" s="40" t="s">
        <v>12</v>
      </c>
      <c r="J16" s="33">
        <f>J15</f>
        <v>6750000</v>
      </c>
      <c r="K16" s="52"/>
    </row>
    <row r="17" spans="1:11" s="55" customFormat="1" ht="25.5" customHeight="1">
      <c r="A17" s="51">
        <v>5</v>
      </c>
      <c r="B17" s="38">
        <v>5063106027</v>
      </c>
      <c r="C17" s="1" t="s">
        <v>51</v>
      </c>
      <c r="D17" s="56" t="s">
        <v>54</v>
      </c>
      <c r="E17" s="61">
        <v>3.56</v>
      </c>
      <c r="F17" s="40" t="s">
        <v>12</v>
      </c>
      <c r="G17" s="38">
        <v>88</v>
      </c>
      <c r="H17" s="40" t="s">
        <v>11</v>
      </c>
      <c r="I17" s="40" t="s">
        <v>12</v>
      </c>
      <c r="J17" s="33">
        <f>J16</f>
        <v>6750000</v>
      </c>
      <c r="K17" s="52"/>
    </row>
    <row r="18" spans="1:11" s="55" customFormat="1" ht="25.5" customHeight="1">
      <c r="A18" s="51">
        <v>6</v>
      </c>
      <c r="B18" s="38">
        <v>5063106040</v>
      </c>
      <c r="C18" s="1" t="s">
        <v>52</v>
      </c>
      <c r="D18" s="56" t="s">
        <v>56</v>
      </c>
      <c r="E18" s="61">
        <v>3.5</v>
      </c>
      <c r="F18" s="40" t="s">
        <v>12</v>
      </c>
      <c r="G18" s="38">
        <v>88</v>
      </c>
      <c r="H18" s="40" t="s">
        <v>11</v>
      </c>
      <c r="I18" s="40" t="s">
        <v>12</v>
      </c>
      <c r="J18" s="33">
        <f>J17</f>
        <v>6750000</v>
      </c>
      <c r="K18" s="52"/>
    </row>
    <row r="19" spans="1:11" s="55" customFormat="1" ht="25.5" customHeight="1">
      <c r="A19" s="51">
        <v>7</v>
      </c>
      <c r="B19" s="38">
        <v>5063106057</v>
      </c>
      <c r="C19" s="1" t="s">
        <v>53</v>
      </c>
      <c r="D19" s="56" t="s">
        <v>56</v>
      </c>
      <c r="E19" s="61">
        <v>3.47</v>
      </c>
      <c r="F19" s="40" t="s">
        <v>12</v>
      </c>
      <c r="G19" s="38">
        <v>84</v>
      </c>
      <c r="H19" s="40" t="s">
        <v>11</v>
      </c>
      <c r="I19" s="40" t="s">
        <v>12</v>
      </c>
      <c r="J19" s="33">
        <f>J18</f>
        <v>6750000</v>
      </c>
      <c r="K19" s="52"/>
    </row>
    <row r="20" spans="1:11" s="55" customFormat="1" ht="29.25" customHeight="1">
      <c r="A20" s="98"/>
      <c r="B20" s="99"/>
      <c r="C20" s="99"/>
      <c r="D20" s="99"/>
      <c r="E20" s="99"/>
      <c r="F20" s="99"/>
      <c r="G20" s="99"/>
      <c r="H20" s="99"/>
      <c r="I20" s="100"/>
      <c r="J20" s="36"/>
      <c r="K20" s="52"/>
    </row>
    <row r="21" spans="1:11" s="55" customFormat="1" ht="25.5" customHeight="1">
      <c r="A21" s="52" t="s">
        <v>14</v>
      </c>
      <c r="B21" s="98" t="s">
        <v>58</v>
      </c>
      <c r="C21" s="99"/>
      <c r="D21" s="99"/>
      <c r="E21" s="99"/>
      <c r="F21" s="99"/>
      <c r="G21" s="99"/>
      <c r="H21" s="99"/>
      <c r="I21" s="100"/>
      <c r="J21" s="36"/>
      <c r="K21" s="52"/>
    </row>
    <row r="22" spans="1:11" s="53" customFormat="1" ht="25.5" customHeight="1">
      <c r="A22" s="51">
        <v>1</v>
      </c>
      <c r="B22" s="67" t="s">
        <v>59</v>
      </c>
      <c r="C22" s="68" t="s">
        <v>81</v>
      </c>
      <c r="D22" s="56" t="s">
        <v>64</v>
      </c>
      <c r="E22" s="69">
        <v>3.59</v>
      </c>
      <c r="F22" s="67" t="s">
        <v>12</v>
      </c>
      <c r="G22" s="67">
        <v>83</v>
      </c>
      <c r="H22" s="67" t="s">
        <v>11</v>
      </c>
      <c r="I22" s="67" t="s">
        <v>12</v>
      </c>
      <c r="J22" s="34">
        <f>'Tong hop'!E21</f>
        <v>4500000</v>
      </c>
      <c r="K22" s="51"/>
    </row>
    <row r="23" spans="1:11" s="53" customFormat="1" ht="25.5" customHeight="1">
      <c r="A23" s="51">
        <v>2</v>
      </c>
      <c r="B23" s="67" t="s">
        <v>60</v>
      </c>
      <c r="C23" s="68" t="s">
        <v>82</v>
      </c>
      <c r="D23" s="56" t="s">
        <v>64</v>
      </c>
      <c r="E23" s="69">
        <v>3.42</v>
      </c>
      <c r="F23" s="67" t="s">
        <v>12</v>
      </c>
      <c r="G23" s="67">
        <v>82</v>
      </c>
      <c r="H23" s="67" t="s">
        <v>11</v>
      </c>
      <c r="I23" s="70" t="s">
        <v>12</v>
      </c>
      <c r="J23" s="34">
        <f>J22</f>
        <v>4500000</v>
      </c>
      <c r="K23" s="51"/>
    </row>
    <row r="24" spans="1:11" s="53" customFormat="1" ht="25.5" customHeight="1">
      <c r="A24" s="51">
        <v>3</v>
      </c>
      <c r="B24" s="67" t="s">
        <v>61</v>
      </c>
      <c r="C24" s="68" t="s">
        <v>83</v>
      </c>
      <c r="D24" s="56" t="s">
        <v>64</v>
      </c>
      <c r="E24" s="69">
        <v>3.33</v>
      </c>
      <c r="F24" s="67" t="s">
        <v>12</v>
      </c>
      <c r="G24" s="67">
        <v>87</v>
      </c>
      <c r="H24" s="67" t="s">
        <v>11</v>
      </c>
      <c r="I24" s="70" t="s">
        <v>12</v>
      </c>
      <c r="J24" s="34">
        <f>J23</f>
        <v>4500000</v>
      </c>
      <c r="K24" s="51"/>
    </row>
    <row r="25" spans="1:11" s="53" customFormat="1" ht="25.5" customHeight="1">
      <c r="A25" s="51">
        <v>4</v>
      </c>
      <c r="B25" s="67" t="s">
        <v>62</v>
      </c>
      <c r="C25" s="68" t="s">
        <v>84</v>
      </c>
      <c r="D25" s="56" t="s">
        <v>64</v>
      </c>
      <c r="E25" s="69">
        <v>3.29</v>
      </c>
      <c r="F25" s="67" t="s">
        <v>12</v>
      </c>
      <c r="G25" s="67">
        <v>90</v>
      </c>
      <c r="H25" s="67" t="s">
        <v>10</v>
      </c>
      <c r="I25" s="70" t="s">
        <v>12</v>
      </c>
      <c r="J25" s="34">
        <f>J24</f>
        <v>4500000</v>
      </c>
      <c r="K25" s="51"/>
    </row>
    <row r="26" spans="1:11" s="53" customFormat="1" ht="25.5" customHeight="1">
      <c r="A26" s="51">
        <v>5</v>
      </c>
      <c r="B26" s="67" t="s">
        <v>63</v>
      </c>
      <c r="C26" s="68" t="s">
        <v>85</v>
      </c>
      <c r="D26" s="56" t="s">
        <v>64</v>
      </c>
      <c r="E26" s="69">
        <v>3.23</v>
      </c>
      <c r="F26" s="67" t="s">
        <v>12</v>
      </c>
      <c r="G26" s="67">
        <v>88</v>
      </c>
      <c r="H26" s="67" t="s">
        <v>11</v>
      </c>
      <c r="I26" s="70" t="s">
        <v>12</v>
      </c>
      <c r="J26" s="34">
        <f>J25</f>
        <v>4500000</v>
      </c>
      <c r="K26" s="51"/>
    </row>
    <row r="27" spans="1:11" s="53" customFormat="1" ht="20.25" customHeight="1">
      <c r="A27" s="96"/>
      <c r="B27" s="96"/>
      <c r="C27" s="96"/>
      <c r="D27" s="96"/>
      <c r="E27" s="96"/>
      <c r="F27" s="96"/>
      <c r="G27" s="96"/>
      <c r="H27" s="96"/>
      <c r="I27" s="96"/>
      <c r="J27" s="37"/>
      <c r="K27" s="51"/>
    </row>
    <row r="28" spans="1:11" s="53" customFormat="1" ht="25.5" customHeight="1">
      <c r="A28" s="52" t="s">
        <v>19</v>
      </c>
      <c r="B28" s="97" t="s">
        <v>21</v>
      </c>
      <c r="C28" s="97"/>
      <c r="D28" s="97"/>
      <c r="E28" s="97"/>
      <c r="F28" s="97"/>
      <c r="G28" s="97"/>
      <c r="H28" s="97"/>
      <c r="I28" s="97"/>
      <c r="J28" s="37"/>
      <c r="K28" s="51"/>
    </row>
    <row r="29" spans="1:11" s="53" customFormat="1" ht="25.5" customHeight="1">
      <c r="A29" s="51">
        <v>1</v>
      </c>
      <c r="B29" s="38">
        <v>5063105003</v>
      </c>
      <c r="C29" s="71" t="s">
        <v>65</v>
      </c>
      <c r="D29" s="56" t="s">
        <v>66</v>
      </c>
      <c r="E29" s="61">
        <v>3.65</v>
      </c>
      <c r="F29" s="40" t="s">
        <v>10</v>
      </c>
      <c r="G29" s="38">
        <v>94</v>
      </c>
      <c r="H29" s="40" t="s">
        <v>10</v>
      </c>
      <c r="I29" s="40" t="s">
        <v>10</v>
      </c>
      <c r="J29" s="34">
        <f>'Tong hop'!E22</f>
        <v>5250000</v>
      </c>
      <c r="K29" s="51"/>
    </row>
    <row r="30" spans="1:11" ht="18" customHeight="1">
      <c r="A30" s="96"/>
      <c r="B30" s="96"/>
      <c r="C30" s="96"/>
      <c r="D30" s="96"/>
      <c r="E30" s="96"/>
      <c r="F30" s="96"/>
      <c r="G30" s="96"/>
      <c r="H30" s="96"/>
      <c r="I30" s="96"/>
      <c r="J30" s="37"/>
      <c r="K30" s="51"/>
    </row>
    <row r="31" spans="1:11" ht="25.5" customHeight="1">
      <c r="A31" s="52" t="s">
        <v>20</v>
      </c>
      <c r="B31" s="97" t="s">
        <v>37</v>
      </c>
      <c r="C31" s="97"/>
      <c r="D31" s="97"/>
      <c r="E31" s="97"/>
      <c r="F31" s="97"/>
      <c r="G31" s="97"/>
      <c r="H31" s="97"/>
      <c r="I31" s="97"/>
      <c r="J31" s="37"/>
      <c r="K31" s="51"/>
    </row>
    <row r="32" spans="1:11" s="53" customFormat="1" ht="25.5" customHeight="1">
      <c r="A32" s="51">
        <v>1</v>
      </c>
      <c r="B32" s="58" t="s">
        <v>67</v>
      </c>
      <c r="C32" s="57" t="s">
        <v>86</v>
      </c>
      <c r="D32" s="56" t="s">
        <v>71</v>
      </c>
      <c r="E32" s="62">
        <v>3.71</v>
      </c>
      <c r="F32" s="58" t="s">
        <v>10</v>
      </c>
      <c r="G32" s="58">
        <v>86</v>
      </c>
      <c r="H32" s="58" t="s">
        <v>11</v>
      </c>
      <c r="I32" s="58" t="s">
        <v>12</v>
      </c>
      <c r="J32" s="34">
        <f>J25</f>
        <v>4500000</v>
      </c>
      <c r="K32" s="51"/>
    </row>
    <row r="33" spans="1:11" s="53" customFormat="1" ht="25.5" customHeight="1">
      <c r="A33" s="51">
        <v>2</v>
      </c>
      <c r="B33" s="58" t="s">
        <v>68</v>
      </c>
      <c r="C33" s="57" t="s">
        <v>87</v>
      </c>
      <c r="D33" s="56" t="s">
        <v>71</v>
      </c>
      <c r="E33" s="62">
        <v>3.32</v>
      </c>
      <c r="F33" s="58" t="s">
        <v>12</v>
      </c>
      <c r="G33" s="58">
        <v>81</v>
      </c>
      <c r="H33" s="58" t="s">
        <v>11</v>
      </c>
      <c r="I33" s="58" t="s">
        <v>12</v>
      </c>
      <c r="J33" s="34">
        <f>J26</f>
        <v>4500000</v>
      </c>
      <c r="K33" s="51"/>
    </row>
    <row r="34" spans="1:11" s="53" customFormat="1" ht="25.5" customHeight="1">
      <c r="A34" s="51">
        <v>3</v>
      </c>
      <c r="B34" s="58" t="s">
        <v>69</v>
      </c>
      <c r="C34" s="57" t="s">
        <v>88</v>
      </c>
      <c r="D34" s="56" t="s">
        <v>71</v>
      </c>
      <c r="E34" s="62">
        <v>3.3</v>
      </c>
      <c r="F34" s="58" t="s">
        <v>12</v>
      </c>
      <c r="G34" s="38">
        <v>84</v>
      </c>
      <c r="H34" s="58" t="s">
        <v>11</v>
      </c>
      <c r="I34" s="58" t="s">
        <v>12</v>
      </c>
      <c r="J34" s="34">
        <f>J33</f>
        <v>4500000</v>
      </c>
      <c r="K34" s="51"/>
    </row>
    <row r="35" spans="1:11" s="53" customFormat="1" ht="25.5" customHeight="1">
      <c r="A35" s="51">
        <v>4</v>
      </c>
      <c r="B35" s="58" t="s">
        <v>70</v>
      </c>
      <c r="C35" s="57" t="s">
        <v>89</v>
      </c>
      <c r="D35" s="56" t="s">
        <v>72</v>
      </c>
      <c r="E35" s="62">
        <v>3.29</v>
      </c>
      <c r="F35" s="58" t="s">
        <v>12</v>
      </c>
      <c r="G35" s="38">
        <v>81</v>
      </c>
      <c r="H35" s="58" t="s">
        <v>11</v>
      </c>
      <c r="I35" s="58" t="s">
        <v>12</v>
      </c>
      <c r="J35" s="34">
        <f>J34</f>
        <v>4500000</v>
      </c>
      <c r="K35" s="51"/>
    </row>
    <row r="36" spans="1:11" ht="16.5" customHeight="1">
      <c r="A36" s="96"/>
      <c r="B36" s="96"/>
      <c r="C36" s="96"/>
      <c r="D36" s="96"/>
      <c r="E36" s="96"/>
      <c r="F36" s="96"/>
      <c r="G36" s="96"/>
      <c r="H36" s="96"/>
      <c r="I36" s="96"/>
      <c r="J36" s="37"/>
      <c r="K36" s="51"/>
    </row>
    <row r="37" spans="1:11" ht="25.5" customHeight="1">
      <c r="A37" s="52" t="s">
        <v>22</v>
      </c>
      <c r="B37" s="98" t="s">
        <v>98</v>
      </c>
      <c r="C37" s="99"/>
      <c r="D37" s="99"/>
      <c r="E37" s="99"/>
      <c r="F37" s="99"/>
      <c r="G37" s="99"/>
      <c r="H37" s="99"/>
      <c r="I37" s="100"/>
      <c r="J37" s="37"/>
      <c r="K37" s="51"/>
    </row>
    <row r="38" spans="1:11" s="53" customFormat="1" ht="25.5" customHeight="1">
      <c r="A38" s="51">
        <v>1</v>
      </c>
      <c r="B38" s="38">
        <v>5053401025</v>
      </c>
      <c r="C38" s="1" t="s">
        <v>73</v>
      </c>
      <c r="D38" s="56" t="s">
        <v>74</v>
      </c>
      <c r="E38" s="38">
        <v>3.53</v>
      </c>
      <c r="F38" s="40" t="s">
        <v>12</v>
      </c>
      <c r="G38" s="38">
        <v>85</v>
      </c>
      <c r="H38" s="40" t="s">
        <v>11</v>
      </c>
      <c r="I38" s="40" t="s">
        <v>12</v>
      </c>
      <c r="J38" s="34">
        <f>J35</f>
        <v>4500000</v>
      </c>
      <c r="K38" s="51"/>
    </row>
    <row r="39" spans="1:11" ht="25.5" customHeight="1">
      <c r="A39" s="96"/>
      <c r="B39" s="96"/>
      <c r="C39" s="96"/>
      <c r="D39" s="96"/>
      <c r="E39" s="96"/>
      <c r="F39" s="96"/>
      <c r="G39" s="96"/>
      <c r="H39" s="96"/>
      <c r="I39" s="96"/>
      <c r="J39" s="37"/>
      <c r="K39" s="51"/>
    </row>
    <row r="40" spans="1:11" ht="25.5" customHeight="1">
      <c r="A40" s="52" t="s">
        <v>23</v>
      </c>
      <c r="B40" s="97" t="s">
        <v>75</v>
      </c>
      <c r="C40" s="97"/>
      <c r="D40" s="97"/>
      <c r="E40" s="97"/>
      <c r="F40" s="97"/>
      <c r="G40" s="97"/>
      <c r="H40" s="97"/>
      <c r="I40" s="97"/>
      <c r="J40" s="37"/>
      <c r="K40" s="51"/>
    </row>
    <row r="41" spans="1:11" s="53" customFormat="1" ht="25.5" customHeight="1">
      <c r="A41" s="51">
        <v>1</v>
      </c>
      <c r="B41" s="38">
        <v>5063402031</v>
      </c>
      <c r="C41" s="1" t="s">
        <v>90</v>
      </c>
      <c r="D41" s="56" t="s">
        <v>76</v>
      </c>
      <c r="E41" s="61">
        <v>3.62</v>
      </c>
      <c r="F41" s="58" t="s">
        <v>10</v>
      </c>
      <c r="G41" s="38">
        <v>90</v>
      </c>
      <c r="H41" s="58" t="s">
        <v>10</v>
      </c>
      <c r="I41" s="58" t="s">
        <v>10</v>
      </c>
      <c r="J41" s="34">
        <f>J29</f>
        <v>5250000</v>
      </c>
      <c r="K41" s="51"/>
    </row>
    <row r="42" spans="1:11" s="53" customFormat="1" ht="25.5" customHeight="1">
      <c r="A42" s="51">
        <v>2</v>
      </c>
      <c r="B42" s="38">
        <v>5063402071</v>
      </c>
      <c r="C42" s="39" t="s">
        <v>91</v>
      </c>
      <c r="D42" s="56" t="s">
        <v>76</v>
      </c>
      <c r="E42" s="63">
        <v>3.21</v>
      </c>
      <c r="F42" s="58" t="s">
        <v>12</v>
      </c>
      <c r="G42" s="60">
        <v>85</v>
      </c>
      <c r="H42" s="40" t="s">
        <v>11</v>
      </c>
      <c r="I42" s="58" t="s">
        <v>12</v>
      </c>
      <c r="J42" s="34">
        <f>J38</f>
        <v>4500000</v>
      </c>
      <c r="K42" s="51"/>
    </row>
    <row r="43" spans="1:11" s="53" customFormat="1" ht="25.5" customHeight="1">
      <c r="A43" s="51">
        <v>3</v>
      </c>
      <c r="B43" s="38">
        <v>5063402061</v>
      </c>
      <c r="C43" s="1" t="s">
        <v>92</v>
      </c>
      <c r="D43" s="56" t="s">
        <v>76</v>
      </c>
      <c r="E43" s="61">
        <v>3.26</v>
      </c>
      <c r="F43" s="58" t="s">
        <v>12</v>
      </c>
      <c r="G43" s="38">
        <v>78</v>
      </c>
      <c r="H43" s="40" t="s">
        <v>36</v>
      </c>
      <c r="I43" s="40" t="s">
        <v>36</v>
      </c>
      <c r="J43" s="34">
        <f>'Tong hop'!E20</f>
        <v>3750000</v>
      </c>
      <c r="K43" s="51"/>
    </row>
    <row r="44" spans="1:11" ht="25.5" customHeight="1">
      <c r="A44" s="96"/>
      <c r="B44" s="96"/>
      <c r="C44" s="96"/>
      <c r="D44" s="96"/>
      <c r="E44" s="96"/>
      <c r="F44" s="96"/>
      <c r="G44" s="96"/>
      <c r="H44" s="96"/>
      <c r="I44" s="96"/>
      <c r="J44" s="37"/>
      <c r="K44" s="51"/>
    </row>
    <row r="45" spans="1:11" ht="25.5" customHeight="1">
      <c r="A45" s="52" t="s">
        <v>38</v>
      </c>
      <c r="B45" s="97" t="s">
        <v>99</v>
      </c>
      <c r="C45" s="97"/>
      <c r="D45" s="97"/>
      <c r="E45" s="97"/>
      <c r="F45" s="97"/>
      <c r="G45" s="97"/>
      <c r="H45" s="97"/>
      <c r="I45" s="97"/>
      <c r="J45" s="37"/>
      <c r="K45" s="51"/>
    </row>
    <row r="46" spans="1:11" s="53" customFormat="1" ht="25.5" customHeight="1">
      <c r="A46" s="51">
        <v>1</v>
      </c>
      <c r="B46" s="38">
        <v>5063101126</v>
      </c>
      <c r="C46" s="1" t="s">
        <v>78</v>
      </c>
      <c r="D46" s="56" t="s">
        <v>80</v>
      </c>
      <c r="E46" s="61">
        <v>3.79</v>
      </c>
      <c r="F46" s="40" t="s">
        <v>10</v>
      </c>
      <c r="G46" s="38">
        <v>95</v>
      </c>
      <c r="H46" s="40" t="s">
        <v>10</v>
      </c>
      <c r="I46" s="40" t="s">
        <v>10</v>
      </c>
      <c r="J46" s="34">
        <f>J41</f>
        <v>5250000</v>
      </c>
      <c r="K46" s="51"/>
    </row>
    <row r="47" spans="1:11" s="53" customFormat="1" ht="25.5" customHeight="1">
      <c r="A47" s="51">
        <v>2</v>
      </c>
      <c r="B47" s="38">
        <v>5063101125</v>
      </c>
      <c r="C47" s="1" t="s">
        <v>79</v>
      </c>
      <c r="D47" s="56" t="s">
        <v>80</v>
      </c>
      <c r="E47" s="61">
        <v>3.78</v>
      </c>
      <c r="F47" s="40" t="s">
        <v>10</v>
      </c>
      <c r="G47" s="38">
        <v>87</v>
      </c>
      <c r="H47" s="40" t="s">
        <v>11</v>
      </c>
      <c r="I47" s="40" t="s">
        <v>12</v>
      </c>
      <c r="J47" s="34">
        <f>J42</f>
        <v>4500000</v>
      </c>
      <c r="K47" s="51"/>
    </row>
    <row r="48" spans="1:11" ht="33.75" customHeight="1">
      <c r="A48" s="97" t="s">
        <v>35</v>
      </c>
      <c r="B48" s="97"/>
      <c r="C48" s="97"/>
      <c r="D48" s="97"/>
      <c r="E48" s="97"/>
      <c r="F48" s="97"/>
      <c r="G48" s="97"/>
      <c r="H48" s="97"/>
      <c r="I48" s="97"/>
      <c r="J48" s="33">
        <f>SUM(J13:J47)</f>
        <v>121875000</v>
      </c>
      <c r="K48" s="51"/>
    </row>
    <row r="49" spans="1:11" ht="31.5" customHeight="1">
      <c r="A49" s="103" t="s">
        <v>117</v>
      </c>
      <c r="B49" s="104"/>
      <c r="C49" s="104"/>
      <c r="D49" s="104"/>
      <c r="E49" s="104"/>
      <c r="F49" s="104"/>
      <c r="G49" s="104"/>
      <c r="H49" s="104"/>
      <c r="I49" s="104"/>
      <c r="J49" s="105"/>
      <c r="K49" s="51"/>
    </row>
  </sheetData>
  <sheetProtection/>
  <mergeCells count="31">
    <mergeCell ref="A7:K7"/>
    <mergeCell ref="A1:C1"/>
    <mergeCell ref="A2:C2"/>
    <mergeCell ref="A3:C3"/>
    <mergeCell ref="A6:K6"/>
    <mergeCell ref="G1:K1"/>
    <mergeCell ref="G2:K2"/>
    <mergeCell ref="A48:I48"/>
    <mergeCell ref="A49:J49"/>
    <mergeCell ref="K10:K11"/>
    <mergeCell ref="E10:H10"/>
    <mergeCell ref="A10:A11"/>
    <mergeCell ref="B10:B11"/>
    <mergeCell ref="C10:C11"/>
    <mergeCell ref="D10:D11"/>
    <mergeCell ref="I10:I11"/>
    <mergeCell ref="A20:I20"/>
    <mergeCell ref="B12:I12"/>
    <mergeCell ref="B21:I21"/>
    <mergeCell ref="B28:I28"/>
    <mergeCell ref="A27:I27"/>
    <mergeCell ref="A8:K8"/>
    <mergeCell ref="J10:J11"/>
    <mergeCell ref="A44:I44"/>
    <mergeCell ref="B45:I45"/>
    <mergeCell ref="A30:I30"/>
    <mergeCell ref="B31:I31"/>
    <mergeCell ref="A36:I36"/>
    <mergeCell ref="A39:I39"/>
    <mergeCell ref="B40:I40"/>
    <mergeCell ref="B37:I37"/>
  </mergeCells>
  <printOptions/>
  <pageMargins left="0.51" right="0.23" top="0.25" bottom="0.49" header="0.2" footer="0.2"/>
  <pageSetup horizontalDpi="600" verticalDpi="600" orientation="landscape" paperSize="9" r:id="rId2"/>
  <headerFooter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80" zoomScaleNormal="80" zoomScalePageLayoutView="0" workbookViewId="0" topLeftCell="A1">
      <selection activeCell="E9" sqref="E9:H9"/>
    </sheetView>
  </sheetViews>
  <sheetFormatPr defaultColWidth="8.796875" defaultRowHeight="18.75"/>
  <cols>
    <col min="1" max="1" width="4.09765625" style="11" customWidth="1"/>
    <col min="2" max="2" width="12.3984375" style="11" customWidth="1"/>
    <col min="3" max="3" width="20.796875" style="11" customWidth="1"/>
    <col min="4" max="4" width="12.5" style="11" customWidth="1"/>
    <col min="5" max="5" width="6.5" style="11" customWidth="1"/>
    <col min="6" max="6" width="8.09765625" style="11" customWidth="1"/>
    <col min="7" max="7" width="7.3984375" style="11" customWidth="1"/>
    <col min="8" max="8" width="8.3984375" style="11" customWidth="1"/>
    <col min="9" max="9" width="9.3984375" style="11" customWidth="1"/>
    <col min="10" max="10" width="8.8984375" style="11" customWidth="1"/>
    <col min="11" max="11" width="11.5" style="11" customWidth="1"/>
    <col min="12" max="16384" width="8.796875" style="11" customWidth="1"/>
  </cols>
  <sheetData>
    <row r="1" spans="1:11" ht="18.75">
      <c r="A1" s="109" t="s">
        <v>25</v>
      </c>
      <c r="B1" s="109"/>
      <c r="C1" s="109"/>
      <c r="D1" s="110" t="s">
        <v>28</v>
      </c>
      <c r="E1" s="110"/>
      <c r="F1" s="110"/>
      <c r="G1" s="110"/>
      <c r="H1" s="110"/>
      <c r="I1" s="110"/>
      <c r="J1" s="110"/>
      <c r="K1" s="110"/>
    </row>
    <row r="2" spans="1:11" ht="18.75">
      <c r="A2" s="110" t="s">
        <v>26</v>
      </c>
      <c r="B2" s="110"/>
      <c r="C2" s="110"/>
      <c r="D2" s="110" t="s">
        <v>134</v>
      </c>
      <c r="E2" s="110"/>
      <c r="F2" s="110"/>
      <c r="G2" s="110"/>
      <c r="H2" s="110"/>
      <c r="I2" s="110"/>
      <c r="J2" s="110"/>
      <c r="K2" s="110"/>
    </row>
    <row r="3" spans="1:3" ht="18.75">
      <c r="A3" s="110" t="s">
        <v>27</v>
      </c>
      <c r="B3" s="110"/>
      <c r="C3" s="110"/>
    </row>
    <row r="5" spans="1:11" s="12" customFormat="1" ht="24.75" customHeight="1">
      <c r="A5" s="110" t="s">
        <v>113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s="12" customFormat="1" ht="24.75" customHeight="1">
      <c r="A6" s="110" t="s">
        <v>114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1" s="12" customFormat="1" ht="30.75" customHeight="1">
      <c r="A7" s="112" t="s">
        <v>115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ht="8.25" customHeight="1"/>
    <row r="9" spans="1:11" s="10" customFormat="1" ht="42" customHeight="1">
      <c r="A9" s="111" t="s">
        <v>0</v>
      </c>
      <c r="B9" s="111" t="s">
        <v>1</v>
      </c>
      <c r="C9" s="111" t="s">
        <v>2</v>
      </c>
      <c r="D9" s="111" t="s">
        <v>3</v>
      </c>
      <c r="E9" s="111" t="s">
        <v>4</v>
      </c>
      <c r="F9" s="111"/>
      <c r="G9" s="111"/>
      <c r="H9" s="111"/>
      <c r="I9" s="111" t="s">
        <v>42</v>
      </c>
      <c r="J9" s="97" t="s">
        <v>43</v>
      </c>
      <c r="K9" s="97" t="s">
        <v>9</v>
      </c>
    </row>
    <row r="10" spans="1:11" s="10" customFormat="1" ht="81" customHeight="1">
      <c r="A10" s="111"/>
      <c r="B10" s="111"/>
      <c r="C10" s="111"/>
      <c r="D10" s="111"/>
      <c r="E10" s="42" t="s">
        <v>5</v>
      </c>
      <c r="F10" s="42" t="s">
        <v>6</v>
      </c>
      <c r="G10" s="42" t="s">
        <v>7</v>
      </c>
      <c r="H10" s="42" t="s">
        <v>8</v>
      </c>
      <c r="I10" s="111"/>
      <c r="J10" s="97"/>
      <c r="K10" s="97"/>
    </row>
    <row r="11" spans="1:11" s="9" customFormat="1" ht="39.75" customHeight="1">
      <c r="A11" s="41">
        <v>1</v>
      </c>
      <c r="B11" s="38">
        <v>5063101126</v>
      </c>
      <c r="C11" s="1" t="s">
        <v>78</v>
      </c>
      <c r="D11" s="56" t="s">
        <v>80</v>
      </c>
      <c r="E11" s="61">
        <v>3.79</v>
      </c>
      <c r="F11" s="40" t="s">
        <v>10</v>
      </c>
      <c r="G11" s="38">
        <v>95</v>
      </c>
      <c r="H11" s="40" t="s">
        <v>10</v>
      </c>
      <c r="I11" s="40" t="s">
        <v>10</v>
      </c>
      <c r="J11" s="44">
        <v>2000000</v>
      </c>
      <c r="K11" s="41"/>
    </row>
    <row r="12" spans="1:11" ht="39.75" customHeight="1">
      <c r="A12" s="35">
        <v>2</v>
      </c>
      <c r="B12" s="38">
        <v>5063105003</v>
      </c>
      <c r="C12" s="71" t="s">
        <v>65</v>
      </c>
      <c r="D12" s="56" t="s">
        <v>66</v>
      </c>
      <c r="E12" s="61">
        <v>3.65</v>
      </c>
      <c r="F12" s="40" t="s">
        <v>10</v>
      </c>
      <c r="G12" s="38">
        <v>94</v>
      </c>
      <c r="H12" s="40" t="s">
        <v>10</v>
      </c>
      <c r="I12" s="40" t="s">
        <v>10</v>
      </c>
      <c r="J12" s="44">
        <v>2000000</v>
      </c>
      <c r="K12" s="43"/>
    </row>
    <row r="13" spans="1:11" ht="39.75" customHeight="1">
      <c r="A13" s="41">
        <v>3</v>
      </c>
      <c r="B13" s="38">
        <v>5063106015</v>
      </c>
      <c r="C13" s="1" t="s">
        <v>47</v>
      </c>
      <c r="D13" s="56" t="s">
        <v>54</v>
      </c>
      <c r="E13" s="61">
        <v>3.63</v>
      </c>
      <c r="F13" s="40" t="s">
        <v>10</v>
      </c>
      <c r="G13" s="59">
        <v>90</v>
      </c>
      <c r="H13" s="40" t="s">
        <v>10</v>
      </c>
      <c r="I13" s="40" t="s">
        <v>10</v>
      </c>
      <c r="J13" s="44">
        <v>2000000</v>
      </c>
      <c r="K13" s="43"/>
    </row>
    <row r="14" spans="1:11" ht="39.75" customHeight="1">
      <c r="A14" s="35">
        <v>4</v>
      </c>
      <c r="B14" s="38">
        <v>5063402031</v>
      </c>
      <c r="C14" s="1" t="s">
        <v>90</v>
      </c>
      <c r="D14" s="56" t="s">
        <v>76</v>
      </c>
      <c r="E14" s="61">
        <v>3.62</v>
      </c>
      <c r="F14" s="58" t="s">
        <v>10</v>
      </c>
      <c r="G14" s="38">
        <v>90</v>
      </c>
      <c r="H14" s="58" t="s">
        <v>10</v>
      </c>
      <c r="I14" s="58" t="s">
        <v>10</v>
      </c>
      <c r="J14" s="44">
        <v>2000000</v>
      </c>
      <c r="K14" s="43"/>
    </row>
    <row r="15" spans="1:11" ht="39.75" customHeight="1">
      <c r="A15" s="41"/>
      <c r="B15" s="113" t="s">
        <v>118</v>
      </c>
      <c r="C15" s="114"/>
      <c r="D15" s="114"/>
      <c r="E15" s="114"/>
      <c r="F15" s="114"/>
      <c r="G15" s="114"/>
      <c r="H15" s="114"/>
      <c r="I15" s="114"/>
      <c r="J15" s="115"/>
      <c r="K15" s="43"/>
    </row>
  </sheetData>
  <sheetProtection/>
  <mergeCells count="17">
    <mergeCell ref="B15:J15"/>
    <mergeCell ref="J9:J10"/>
    <mergeCell ref="K9:K10"/>
    <mergeCell ref="A5:K5"/>
    <mergeCell ref="A6:K6"/>
    <mergeCell ref="A7:K7"/>
    <mergeCell ref="I9:I10"/>
    <mergeCell ref="A1:C1"/>
    <mergeCell ref="A2:C2"/>
    <mergeCell ref="A3:C3"/>
    <mergeCell ref="D1:K1"/>
    <mergeCell ref="D2:K2"/>
    <mergeCell ref="A9:A10"/>
    <mergeCell ref="B9:B10"/>
    <mergeCell ref="C9:C10"/>
    <mergeCell ref="D9:D10"/>
    <mergeCell ref="E9:H9"/>
  </mergeCells>
  <printOptions/>
  <pageMargins left="0.57" right="0.23" top="0.41" bottom="0.28" header="0.3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2019-08-07T08:55:55Z</cp:lastPrinted>
  <dcterms:created xsi:type="dcterms:W3CDTF">2017-07-07T03:07:19Z</dcterms:created>
  <dcterms:modified xsi:type="dcterms:W3CDTF">2019-08-07T08:55:56Z</dcterms:modified>
  <cp:category/>
  <cp:version/>
  <cp:contentType/>
  <cp:contentStatus/>
</cp:coreProperties>
</file>